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400" tabRatio="910" activeTab="3"/>
  </bookViews>
  <sheets>
    <sheet name="Справочно" sheetId="1" r:id="rId1"/>
    <sheet name="п.16 на 2017" sheetId="2" r:id="rId2"/>
    <sheet name="п.18" sheetId="3" r:id="rId3"/>
    <sheet name="п.19" sheetId="4" r:id="rId4"/>
    <sheet name="п.20" sheetId="5" r:id="rId5"/>
    <sheet name="п.21" sheetId="6" r:id="rId6"/>
    <sheet name="п.22" sheetId="7" r:id="rId7"/>
    <sheet name="п. 24" sheetId="8" r:id="rId8"/>
    <sheet name="п.25 на 2016" sheetId="9" r:id="rId9"/>
    <sheet name="п. 26" sheetId="10" r:id="rId10"/>
    <sheet name="п.27 пар (2016-2018)" sheetId="11" r:id="rId11"/>
    <sheet name="2017" sheetId="12" r:id="rId12"/>
    <sheet name="предложение на 2018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activity">#REF!</definedName>
    <definedName name="activity_zag">#REF!</definedName>
    <definedName name="EFF_ADD">#REF!</definedName>
    <definedName name="fil">#REF!</definedName>
    <definedName name="fil_flag">#REF!</definedName>
    <definedName name="god">#REF!</definedName>
    <definedName name="inn">#REF!</definedName>
    <definedName name="inn_zag">#REF!</definedName>
    <definedName name="kind_of_activity" localSheetId="0">'[4]TEHSHEET'!$B$19:$B$21</definedName>
    <definedName name="kind_of_activity">'[1]TEHSHEET'!$B$19:$B$25</definedName>
    <definedName name="kpp">#REF!</definedName>
    <definedName name="kpp_zag">#REF!</definedName>
    <definedName name="logical">'[1]TEHSHEET'!$B$3:$B$4</definedName>
    <definedName name="mo">#REF!</definedName>
    <definedName name="mo_zag">#REF!</definedName>
    <definedName name="mr">#REF!</definedName>
    <definedName name="MR_ADD">#REF!</definedName>
    <definedName name="MR_LIST">'[1]REESTR'!$D$2:$D$60</definedName>
    <definedName name="mr_zag">#REF!</definedName>
    <definedName name="oktmo">#REF!</definedName>
    <definedName name="org">#REF!</definedName>
    <definedName name="org_zag">#REF!</definedName>
    <definedName name="p1_rst_1">'[3]Лист2'!$A$1</definedName>
    <definedName name="Par103" localSheetId="0">'Справочно'!$A$7</definedName>
    <definedName name="Par135" localSheetId="0">'Справочно'!#REF!</definedName>
    <definedName name="Par141" localSheetId="0">'Справочно'!#REF!</definedName>
    <definedName name="Par149" localSheetId="0">'Справочно'!#REF!</definedName>
    <definedName name="Par150" localSheetId="0">'Справочно'!#REF!</definedName>
    <definedName name="Par156" localSheetId="0">'Справочно'!#REF!</definedName>
    <definedName name="Par157" localSheetId="0">'Справочно'!#REF!</definedName>
    <definedName name="Par162" localSheetId="0">'Справочно'!#REF!</definedName>
    <definedName name="Par163" localSheetId="0">'Справочно'!#REF!</definedName>
    <definedName name="Par75" localSheetId="0">'Справочно'!#REF!</definedName>
    <definedName name="Par91" localSheetId="0">'Справочно'!#REF!</definedName>
    <definedName name="prd2">#REF!</definedName>
    <definedName name="prd2_range">'[2]TEHSHEET'!$F$3:$F$6</definedName>
    <definedName name="region_name">#REF!</definedName>
    <definedName name="SCOPE_16_PRT" localSheetId="7">P1_SCOPE_16_PRT,P2_SCOPE_16_PRT</definedName>
    <definedName name="SCOPE_16_PRT">P1_SCOPE_16_PRT,P2_SCOPE_16_PRT</definedName>
    <definedName name="SCOPE_PER_PRT" localSheetId="7">P5_SCOPE_PER_PRT,P6_SCOPE_PER_PRT,P7_SCOPE_PER_PRT,P8_SCOPE_PER_PRT</definedName>
    <definedName name="SCOPE_PER_PRT">P5_SCOPE_PER_PRT,P6_SCOPE_PER_PRT,P7_SCOPE_PER_PRT,P8_SCOPE_PER_PRT</definedName>
    <definedName name="SCOPE_SV_PRT" localSheetId="7">P1_SCOPE_SV_PRT,P2_SCOPE_SV_PRT,P3_SCOPE_SV_PRT</definedName>
    <definedName name="SCOPE_SV_PRT">P1_SCOPE_SV_PRT,P2_SCOPE_SV_PRT,P3_SCOPE_SV_PRT</definedName>
    <definedName name="T2_DiapProt" localSheetId="7">P1_T2_DiapProt,P2_T2_DiapProt</definedName>
    <definedName name="T2_DiapProt">P1_T2_DiapProt,P2_T2_DiapProt</definedName>
    <definedName name="T6_Protect" localSheetId="7">P1_T6_Protect,P2_T6_Protect</definedName>
    <definedName name="T6_Protect">P1_T6_Protect,P2_T6_Protect</definedName>
    <definedName name="tar_price2">'[1]TEHSHEET'!$B$34:$B$40</definedName>
    <definedName name="topl" localSheetId="0">'[5]tech'!$F$25:$F$51</definedName>
    <definedName name="topl">'[1]tech'!$F$25:$F$51</definedName>
    <definedName name="version">'[1]Инструкция'!$P$2</definedName>
    <definedName name="year_range">'[1]TEHSHEET'!$D$3:$D$16</definedName>
    <definedName name="Z_1F5EFDEF_B388_4FA7_9FFB_6914E56596DF_.wvu.Cols" localSheetId="0" hidden="1">'Справочно'!$O:$IV</definedName>
    <definedName name="Z_1F5EFDEF_B388_4FA7_9FFB_6914E56596DF_.wvu.Rows" localSheetId="0" hidden="1">'Справочно'!#REF!</definedName>
    <definedName name="Z_3C4F1DF6_32FF_47F3_9144_DAD5E352DE32_.wvu.Cols" localSheetId="0" hidden="1">'Справочно'!$O:$IV</definedName>
    <definedName name="Z_3C4F1DF6_32FF_47F3_9144_DAD5E352DE32_.wvu.Rows" localSheetId="0" hidden="1">'Справочно'!#REF!</definedName>
    <definedName name="ддл">P5_SCOPE_PER_PRT,P6_SCOPE_PER_PRT,P7_SCOPE_PER_PRT,P8_SCOPE_PER_PRT</definedName>
    <definedName name="_xlnm.Print_Area" localSheetId="0">'Справочно'!$A$1:$M$7</definedName>
    <definedName name="оот">P1_T6_Protect,P2_T6_Protect</definedName>
    <definedName name="ппр">P1_SCOPE_SV_PRT,P2_SCOPE_SV_PRT,P3_SCOPE_SV_PRT</definedName>
    <definedName name="тстс">P1_T2_DiapProt,P2_T2_DiapProt</definedName>
    <definedName name="ттт">P1_T6_Protect,P2_T6_Protect</definedName>
  </definedNames>
  <calcPr fullCalcOnLoad="1"/>
</workbook>
</file>

<file path=xl/comments4.xml><?xml version="1.0" encoding="utf-8"?>
<comments xmlns="http://schemas.openxmlformats.org/spreadsheetml/2006/main">
  <authors>
    <author>PreInstall-User</author>
  </authors>
  <commentList>
    <comment ref="B9" authorId="0">
      <text>
        <r>
          <rPr>
            <b/>
            <sz val="8"/>
            <rFont val="Tahoma"/>
            <family val="2"/>
          </rPr>
          <t>PreInstall-User: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<sst xmlns="http://schemas.openxmlformats.org/spreadsheetml/2006/main" count="528" uniqueCount="333">
  <si>
    <t>Адрес</t>
  </si>
  <si>
    <t>Телефон</t>
  </si>
  <si>
    <t>E-mail</t>
  </si>
  <si>
    <t>Сайт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</si>
  <si>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</si>
  <si>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Планирование конкурсных процедур и результаты их проведения</t>
  </si>
  <si>
    <t>Наименование показателя / тариф</t>
  </si>
  <si>
    <t>Предлагаемый метод регулирования</t>
  </si>
  <si>
    <t>Период действия тарифов</t>
  </si>
  <si>
    <t>Инвестиционная программа</t>
  </si>
  <si>
    <t>не позднее 30 календарных дней со дня принятия решения об установлении тарифа</t>
  </si>
  <si>
    <t>не позднее 30 календарных дней со дня направления годового бухгалтерского баланса в налоговые органы</t>
  </si>
  <si>
    <t>ежеквартально, в течение 30 календарных дней по истечении квартала</t>
  </si>
  <si>
    <t xml:space="preserve"> 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</si>
  <si>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(технологическом присоеденении) к  системе теплоснабжения</t>
  </si>
  <si>
    <t>Форма заявки на подключение (технологическое присоединение) к  системе теплоснабжения</t>
  </si>
  <si>
    <t>Перечень документов, представляемых одновременно с заявкой на подключение (технологическое присоединение) к 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</si>
  <si>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 системе теплоснабжения, принятии решения и уведомлении о принятом</t>
  </si>
  <si>
    <t>Контакты службы, ответственной за прием и обработку заявок на подключение (технологическое присоединение) к  системе теплоснабжения</t>
  </si>
  <si>
    <t>п. 24 Информация об условиях, на которых осуществляется поставка регулируемых товаров (оказание регулируемых услуг)</t>
  </si>
  <si>
    <t>п. 25  Информация о порядке выполнения технологических, технических
и других мероприятий, связанных с подключением (технологическим присоединением) к  системе теплоснабжения</t>
  </si>
  <si>
    <t>Место размещения положения о закупках регулируемой организации</t>
  </si>
  <si>
    <t>п. 26 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</si>
  <si>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цвет листов</t>
  </si>
  <si>
    <t>Сроки раскрытия</t>
  </si>
  <si>
    <t>в течение 10 календарных дней со дня подачи заявления об установлении тарифов</t>
  </si>
  <si>
    <t>п. 19-21</t>
  </si>
  <si>
    <t>п. 22</t>
  </si>
  <si>
    <t>п. 26-27</t>
  </si>
  <si>
    <t>п. 16; 24-25</t>
  </si>
  <si>
    <t>Согласно Постановления правительства № 570 от 05.07.2013 "О стандартах раскрытия информации теплоснабжающими организациями, тепловыми организациями и органами регулирования"</t>
  </si>
  <si>
    <t>183001 г. Мурманск, ул. Траловая, д.12</t>
  </si>
  <si>
    <t>* Выделяется в целях реализации пункта 6 статьи 168 Налогового кодекса Российской Федерации (часть вторая)</t>
  </si>
  <si>
    <t>Наименование органа регулирования, принявшего решение об утверждении тарифа на тепловую энергию</t>
  </si>
  <si>
    <t>п. 16. Информация о тарифах на тепловую энергию</t>
  </si>
  <si>
    <t>Реквизиты (дата, номер) решения об утверждении тарифов на тепловую энергию</t>
  </si>
  <si>
    <t>Срок действия установленных тарифов на тепловую энергию</t>
  </si>
  <si>
    <t>Источник официального опубликования решения об установлении тарифов на тепловую энергию</t>
  </si>
  <si>
    <t>Годовой объем полезного отпуска тепловой энергии, Гкал</t>
  </si>
  <si>
    <t>Расчетная величина тарифов, руб./Гкал без НДС по видам теплоносителей:</t>
  </si>
  <si>
    <t xml:space="preserve"> - острый и редуцированный пар</t>
  </si>
  <si>
    <t xml:space="preserve"> - горячая вода для потребителей, приобретающих теплоэнергию через сети ОАО "Мурманский морской рыбный порт"</t>
  </si>
  <si>
    <t xml:space="preserve"> - горячая вода для потребителей, приобретающих теплоэнергию через сети ОАО "Мурманэнергосбыт"</t>
  </si>
  <si>
    <t>метод индексации</t>
  </si>
  <si>
    <t>в том числе 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РФ, тыс. руб.</t>
  </si>
  <si>
    <t>2016 год</t>
  </si>
  <si>
    <t>2017 год</t>
  </si>
  <si>
    <t xml:space="preserve">Примечание: </t>
  </si>
  <si>
    <t xml:space="preserve"> -  вода</t>
  </si>
  <si>
    <t xml:space="preserve"> - вода </t>
  </si>
  <si>
    <t xml:space="preserve"> - вода</t>
  </si>
  <si>
    <r>
      <t xml:space="preserve"> - </t>
    </r>
    <r>
      <rPr>
        <sz val="10"/>
        <color indexed="8"/>
        <rFont val="Times New Roman"/>
        <family val="1"/>
      </rPr>
      <t xml:space="preserve">вода </t>
    </r>
  </si>
  <si>
    <r>
      <t xml:space="preserve"> - </t>
    </r>
    <r>
      <rPr>
        <sz val="10"/>
        <color indexed="8"/>
        <rFont val="Times New Roman"/>
        <family val="1"/>
      </rPr>
      <t xml:space="preserve"> вода </t>
    </r>
  </si>
  <si>
    <r>
      <t xml:space="preserve"> - </t>
    </r>
    <r>
      <rPr>
        <sz val="10"/>
        <color indexed="8"/>
        <rFont val="Times New Roman"/>
        <family val="1"/>
      </rPr>
      <t>вода</t>
    </r>
  </si>
  <si>
    <t xml:space="preserve"> - острый  и редуцированный пар </t>
  </si>
  <si>
    <t xml:space="preserve"> - острый  и редуцированный пар</t>
  </si>
  <si>
    <t xml:space="preserve"> - потребители, оплачивающие производство и передачу тепловой энергии, одноставочный, руб./Гкал без учета НДС</t>
  </si>
  <si>
    <t xml:space="preserve"> - потребители, оплачивающие производство и передачу тепловой энергии, одноставочный,  руб./Гкал без учета НДС </t>
  </si>
  <si>
    <t xml:space="preserve"> - потребители, оплачивающие производство и передачу тепловой энергии, одноставочный, руб./Гкал без  учета НДС</t>
  </si>
  <si>
    <t xml:space="preserve"> - потребители, оплачивающие производство и передачу тепловой энергии, одноставочный, руб./Гкал  с учетом НДС *</t>
  </si>
  <si>
    <t>mail@mmrp.ru</t>
  </si>
  <si>
    <t xml:space="preserve">1. Федеральный закон от 18.07.2011 г. № 223-ФЗ "О закупках товаров, работ, услуг отдельными видами юридических лиц.                                                                        2. Положение о закупочной деятельности ОАО "Мурманский морской рыбный порт", Утверждено протоколом заседания совета директоров ОАО "ММРП" от 20.05.2011 №33.                                                                                                            3. Порядок осуществления закупок товаров, работ и услуг, Утверждено генеральным директором ОАО "ММРП" от 02.03.2012 г.                                </t>
  </si>
  <si>
    <t>№ п/п</t>
  </si>
  <si>
    <t>Наименование показателя</t>
  </si>
  <si>
    <t>Значение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</si>
  <si>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</si>
  <si>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 xml:space="preserve">Государственный регистрационный номер1065190013107, дата 14.02.2006 г., 
Инспекция ФНС России по г. Мурманску
</t>
  </si>
  <si>
    <t>Режим работы регулируемой организации, в том числе абонентских отделов, сбытовых подразделений и диспетчерских служб</t>
  </si>
  <si>
    <t xml:space="preserve">Котельная – круглосуточный; Абонентские и сбытовые отделы – односменный: пн.-пт. с 8.00-16.00, суб., вск.-выходной;
Диспетчерская служба – круглосуточный.
</t>
  </si>
  <si>
    <t>Теплоснабжение</t>
  </si>
  <si>
    <t>Количество теплоэлектростанций с указанием их установленной электрической и тепловой мощности (штук);</t>
  </si>
  <si>
    <t>___</t>
  </si>
  <si>
    <t>Количество тепловых станций с указанием их установленной тепловой мощности (штук);</t>
  </si>
  <si>
    <t>Количество котельных с указанием их установленной тепловой мощности (штук);</t>
  </si>
  <si>
    <t>Одна, выработка: 200 тн/час или 140 Гкал/час</t>
  </si>
  <si>
    <t>Количество центральных тепловых пунктов (штук).</t>
  </si>
  <si>
    <t>тыс. руб.</t>
  </si>
  <si>
    <t>-</t>
  </si>
  <si>
    <t xml:space="preserve"> - </t>
  </si>
  <si>
    <t>п. 21 Информация об инвестиционных программах регулируемой организации</t>
  </si>
  <si>
    <t>ОАО "Мурманский морской рыбный порт"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</si>
  <si>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</si>
  <si>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</si>
  <si>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</si>
  <si>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</si>
  <si>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</si>
  <si>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</si>
  <si>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</si>
  <si>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</si>
  <si>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</si>
  <si>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</si>
  <si>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</si>
  <si>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</si>
  <si>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</si>
  <si>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нет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</si>
  <si>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</si>
  <si>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</si>
  <si>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</si>
  <si>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</si>
  <si>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</si>
  <si>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</si>
  <si>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</si>
  <si>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</si>
  <si>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</si>
  <si>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</si>
  <si>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</si>
  <si>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</si>
  <si>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</si>
  <si>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</si>
  <si>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Количество поданных заявок на подключение (технологическое присоединение) к системе теплоснабжения</t>
  </si>
  <si>
    <t>Количество исполненных заявок на подключение (технологическое присоединение) к системе теплоснабжения</t>
  </si>
  <si>
    <t xml:space="preserve">Количество заявок 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
</t>
  </si>
  <si>
    <t xml:space="preserve">Резерв мощности системы теплоснабжения (Гкал/час)
</t>
  </si>
  <si>
    <t>2018 год</t>
  </si>
  <si>
    <t>2016 - 2018 г.г.</t>
  </si>
  <si>
    <t>п. 27 Информация о предложении регулируемой организации об установлении тарифов в сфере теплоснабжения на 2016 - 2018 г.г.</t>
  </si>
  <si>
    <t>Сведения о необходимой валовой выручке,  тыс. руб.</t>
  </si>
  <si>
    <t>1.</t>
  </si>
  <si>
    <t>2.</t>
  </si>
  <si>
    <t>3.</t>
  </si>
  <si>
    <t>4.</t>
  </si>
  <si>
    <t>5.</t>
  </si>
  <si>
    <t>6.</t>
  </si>
  <si>
    <t>2.1.</t>
  </si>
  <si>
    <t>2.2.</t>
  </si>
  <si>
    <t>2.3.</t>
  </si>
  <si>
    <t>4.1.</t>
  </si>
  <si>
    <t>Комитет по тарифному регулированию Мурманской области</t>
  </si>
  <si>
    <t xml:space="preserve">с 1 января по 30 июня 2016 г. </t>
  </si>
  <si>
    <t>с 1 июля по 31 декабря 2016 г.</t>
  </si>
  <si>
    <t xml:space="preserve">с 1 января по 30 июня 2017 г. </t>
  </si>
  <si>
    <t>с 1 июля по 31 декабря 2017 г.</t>
  </si>
  <si>
    <t xml:space="preserve">с 1 января по 30 июня 2018 г. </t>
  </si>
  <si>
    <t>с 1 июля по 31 декабря 2018 г.</t>
  </si>
  <si>
    <t>В соответствии со Стандартами раскрытия информации теплоснабжающими организациями, теплосетевыми организациями и органами регулирования, утвержденными Постановлением Правительства РФ №570 от 05.07.2013 г., информация размещена  на официальном сайте ОАО "Мурманский морской рыбный порт"  www.mmrp.ru  в разделе   "Официальная информация"/"Раскрытие информации/ В сфере теплоснабжения"</t>
  </si>
  <si>
    <t>Информация размещена на официальном сайте www.mmrp.ru в разделе "Услуги и тарифы"/"Типовые формы договоров"</t>
  </si>
  <si>
    <t>www.mmrp.ru</t>
  </si>
  <si>
    <t>Информация размещена на официальном сайте www.mmrp.ru в разделе "Услуги и тарифы"</t>
  </si>
  <si>
    <t xml:space="preserve">Условия, на которых осуществляется поставка тепловой энергии потребителям, соответствуют Федеральному закону от 27.07.2010 № 190-ФЗ «О теплоснабжении» и «Методическим рекомендациям по регулированию отношений между энергоснабжающей организацией и потребителями», утвержденными Первым заместителем Министра энергетики РФ И.А. Матлашовым 19.01.2001 и согласованными Председателем Федеральной энергетической комиссии РФ  Г.П. Крутовым 15.01.2002, ПП РФ от 16.04.2012 г. №307 "О порядке подключения к системам теплоснабжения и о внесении изменений в некоторые акты Правительства РФ". </t>
  </si>
  <si>
    <t>корректировка</t>
  </si>
  <si>
    <t xml:space="preserve"> - вода для потребителей, приобретающих теплоэнергию через сети АО "ММРП"</t>
  </si>
  <si>
    <t xml:space="preserve"> - вода для потребителей, приобретающих теплоэнергию через сети АО "МЭС"</t>
  </si>
  <si>
    <t>п. 27 Информация о предложении регулируемой организации об установлении тарифов в сфере теплоснабжения на 2017 г.</t>
  </si>
  <si>
    <t>Информация размещена на:                    1. Официальном сайте www.mmrp.ru в разделе  "ЗАКУПКИ"                                                            2. На сайте www.zakupki.gov.ru</t>
  </si>
  <si>
    <t>*Тариф указывается в соответствии с Приложением №3 к постановлению Комитета по тарифному регулированию Мурманской области от 16.12.2015 №52/1,с учетом НДС в целях реализации пункта 6 статьи 168 Налогового кодекса РФ (часть вторая).</t>
  </si>
  <si>
    <t xml:space="preserve">  Тарифы на тепловую энергию, поставляемую потребителям АО «Мурманский морской рыбный порт», приобретающим тепловую энергию через сети АО «Мурманэнергосбыт» (кроме населения)</t>
  </si>
  <si>
    <t xml:space="preserve">      Тарифы на тепловую энергию, поставляемую потребителям АО «Мурманский морской рыбный порт» (приобретающим тепловую энергию через сети АО «ММРП»)</t>
  </si>
  <si>
    <t xml:space="preserve">  Льготные тарифы на тепловую энергию, поставляемую населению через сети АО «Мурманэнергосбыт"</t>
  </si>
  <si>
    <t>Официальное электронное издание Правительства Мурманской области (http://npa.gov-murman.ru). Дата публикации 15.12.2016 г.</t>
  </si>
  <si>
    <t>сев. Район</t>
  </si>
  <si>
    <t>паропровод+сети паропровод к ПМТ</t>
  </si>
  <si>
    <t>Тарифы действуют с 01.01.2016 года по 31.12.2018 года с календарной разбивкой</t>
  </si>
  <si>
    <r>
      <t xml:space="preserve">В соответствии с постановлением Правительства Российской Федерации № 570 от 05.07.2013 года "О стандартах раскрытия информации теплоснабжающими организациями, теплосетевыми организациями и органами регулирования» ОАО «Мурманский морской рыбный порт" публикует на </t>
    </r>
    <r>
      <rPr>
        <b/>
        <u val="single"/>
        <sz val="12"/>
        <color indexed="8"/>
        <rFont val="Times New Roman"/>
        <family val="1"/>
      </rPr>
      <t xml:space="preserve">2016 - 2018 г. г. </t>
    </r>
    <r>
      <rPr>
        <b/>
        <sz val="12"/>
        <color indexed="8"/>
        <rFont val="Times New Roman"/>
        <family val="1"/>
      </rPr>
      <t>следующую информацию:</t>
    </r>
  </si>
  <si>
    <t>постановление Комитета по тарифному регулированию (КТР МО) от 09.12.2016 № 52/1 (внесение изменений в постановление КТР МО от 16.12.2015 №57/13)</t>
  </si>
  <si>
    <t>Количество аварий на системах теплоснабжения (единиц на км)</t>
  </si>
  <si>
    <t>Количество аварий на источниках тепловой энергии (единиц на источник)</t>
  </si>
  <si>
    <t>Доля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</si>
  <si>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</si>
  <si>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показатель надёжности электроснабжения источников тепловой энергии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Э</t>
    </r>
    <r>
      <rPr>
        <b/>
        <sz val="11"/>
        <rFont val="Times New Roman"/>
        <family val="1"/>
      </rPr>
      <t xml:space="preserve"> = 1,0</t>
    </r>
    <r>
      <rPr>
        <sz val="11"/>
        <rFont val="Times New Roman"/>
        <family val="1"/>
      </rPr>
      <t>;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</si>
  <si>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показатель надёжности водоснабжения источников тепловой энергии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В</t>
    </r>
    <r>
      <rPr>
        <b/>
        <sz val="11"/>
        <rFont val="Times New Roman"/>
        <family val="1"/>
      </rPr>
      <t xml:space="preserve"> = 0,6</t>
    </r>
    <r>
      <rPr>
        <sz val="11"/>
        <rFont val="Times New Roman"/>
        <family val="1"/>
      </rPr>
      <t>;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</si>
  <si>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показатель надёжности топливоснабжения источников тепловой энергии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Т</t>
    </r>
    <r>
      <rPr>
        <b/>
        <sz val="11"/>
        <rFont val="Times New Roman"/>
        <family val="1"/>
      </rPr>
      <t xml:space="preserve"> = 0,5</t>
    </r>
    <r>
      <rPr>
        <sz val="11"/>
        <rFont val="Times New Roman"/>
        <family val="1"/>
      </rPr>
      <t>;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</si>
  <si>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показатель соответствия тепловой мощности источников тепловой энергии и пропускной способности тепловых сетей расчётным тепловым нагрузкам потребителей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Б</t>
    </r>
    <r>
      <rPr>
        <b/>
        <sz val="11"/>
        <rFont val="Times New Roman"/>
        <family val="1"/>
      </rPr>
      <t xml:space="preserve"> = 1,0</t>
    </r>
    <r>
      <rPr>
        <sz val="11"/>
        <rFont val="Times New Roman"/>
        <family val="1"/>
      </rPr>
      <t>;</t>
    </r>
  </si>
  <si>
    <r>
      <t>-</t>
    </r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 xml:space="preserve">показатель интенсивности отказов систем теплоснабжения тепловых сетей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ОТК</t>
    </r>
    <r>
      <rPr>
        <b/>
        <sz val="11"/>
        <rFont val="Times New Roman"/>
        <family val="1"/>
      </rPr>
      <t xml:space="preserve"> = 1,0;</t>
    </r>
  </si>
  <si>
    <r>
      <t>-</t>
    </r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 xml:space="preserve">показатель относительного недоотпуска тепла </t>
    </r>
    <r>
      <rPr>
        <b/>
        <sz val="11"/>
        <rFont val="Times New Roman"/>
        <family val="1"/>
      </rPr>
      <t>К</t>
    </r>
    <r>
      <rPr>
        <vertAlign val="subscript"/>
        <sz val="11"/>
        <rFont val="Times New Roman"/>
        <family val="1"/>
      </rPr>
      <t>нед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= 1,0</t>
    </r>
    <r>
      <rPr>
        <sz val="11"/>
        <rFont val="Times New Roman"/>
        <family val="1"/>
      </rPr>
      <t>;</t>
    </r>
  </si>
  <si>
    <r>
      <t>-</t>
    </r>
    <r>
      <rPr>
        <sz val="7"/>
        <rFont val="Times New Roman"/>
        <family val="1"/>
      </rPr>
      <t xml:space="preserve">     </t>
    </r>
    <r>
      <rPr>
        <sz val="11"/>
        <rFont val="Times New Roman"/>
        <family val="1"/>
      </rPr>
      <t xml:space="preserve">показатель качества теплоснабжения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ж</t>
    </r>
    <r>
      <rPr>
        <b/>
        <sz val="11"/>
        <rFont val="Times New Roman"/>
        <family val="1"/>
      </rPr>
      <t xml:space="preserve"> = 1,0;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</si>
  <si>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показатель укомплектованности ремонтным и оперативно-ремонтным персоналом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П</t>
    </r>
    <r>
      <rPr>
        <b/>
        <sz val="11"/>
        <rFont val="Times New Roman"/>
        <family val="1"/>
      </rPr>
      <t xml:space="preserve"> = 1,0</t>
    </r>
    <r>
      <rPr>
        <sz val="11"/>
        <rFont val="Times New Roman"/>
        <family val="1"/>
      </rPr>
      <t>;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</si>
  <si>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показатель оснащённости машинами, специальными механизмами и оборудованием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М</t>
    </r>
    <r>
      <rPr>
        <b/>
        <sz val="11"/>
        <rFont val="Times New Roman"/>
        <family val="1"/>
      </rPr>
      <t xml:space="preserve"> = 0,9</t>
    </r>
    <r>
      <rPr>
        <sz val="11"/>
        <rFont val="Times New Roman"/>
        <family val="1"/>
      </rPr>
      <t>;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</si>
  <si>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 xml:space="preserve">показатель наличия основных материально-технических ресурсов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ТР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= 1,0;</t>
    </r>
  </si>
  <si>
    <r>
      <t>-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показатель готовности теплоснабжающих организаций к проведению аварийно-восстановительных работ в системах теплоснабжения (итоговый показатель)</t>
    </r>
  </si>
  <si>
    <t xml:space="preserve">N п/п </t>
  </si>
  <si>
    <t xml:space="preserve">Наименование показателя           </t>
  </si>
  <si>
    <t>Единица  измерения</t>
  </si>
  <si>
    <t>Вид регулируемой деятельности</t>
  </si>
  <si>
    <t>x</t>
  </si>
  <si>
    <t>производство, передача и сбыт тепловой энергии</t>
  </si>
  <si>
    <t>а</t>
  </si>
  <si>
    <t>Выручка от регулируемой деятельности</t>
  </si>
  <si>
    <t>б</t>
  </si>
  <si>
    <t>Себестоимость производимых товаров (оказываемых услуг) по регулируемому виду деятельности, в тои числе:</t>
  </si>
  <si>
    <t>б.1</t>
  </si>
  <si>
    <t>Расходы на покупаемую тепловую энергию (мощность), теплоноситель</t>
  </si>
  <si>
    <t>б.2.</t>
  </si>
  <si>
    <t>Расходы на топливо, всего</t>
  </si>
  <si>
    <t>б.2.1.</t>
  </si>
  <si>
    <t>мазут</t>
  </si>
  <si>
    <t>Стоимость</t>
  </si>
  <si>
    <t>Объем</t>
  </si>
  <si>
    <t>Стоимость 1-й единицы объема с учетом доставки (транспортировки)</t>
  </si>
  <si>
    <t>Способ приобретения</t>
  </si>
  <si>
    <t>Х</t>
  </si>
  <si>
    <t>б.2.2.</t>
  </si>
  <si>
    <t>Уголь каменный</t>
  </si>
  <si>
    <t>тн</t>
  </si>
  <si>
    <t>б.2.3.</t>
  </si>
  <si>
    <t>электроэнергия</t>
  </si>
  <si>
    <t>едн. изм.</t>
  </si>
  <si>
    <t>б.3.</t>
  </si>
  <si>
    <t xml:space="preserve">Расход на покупаемую электрическую энергию (мощность), используемым в технологическом процессе </t>
  </si>
  <si>
    <t>б.3.1.</t>
  </si>
  <si>
    <t>Средневзвешенная стоимость 1 кВт/ч</t>
  </si>
  <si>
    <t xml:space="preserve"> руб.</t>
  </si>
  <si>
    <t>б.3.2.</t>
  </si>
  <si>
    <t>Объем приобретенной электрической энергии</t>
  </si>
  <si>
    <t>тыс. кВт/ч</t>
  </si>
  <si>
    <t>б.4.</t>
  </si>
  <si>
    <t>Расходы на приобретение холодной воды, используемой в  технологическом процессе</t>
  </si>
  <si>
    <t>б.5.</t>
  </si>
  <si>
    <t>Расходы на химреагенты, используемые в технологическом процессе</t>
  </si>
  <si>
    <t>б.6.1.</t>
  </si>
  <si>
    <r>
      <t xml:space="preserve">Расходы на оплату труда </t>
    </r>
    <r>
      <rPr>
        <b/>
        <sz val="11"/>
        <rFont val="Times New Roman"/>
        <family val="1"/>
      </rPr>
      <t>основного производственного персонала</t>
    </r>
  </si>
  <si>
    <t>б.6.2.</t>
  </si>
  <si>
    <r>
      <t xml:space="preserve">Отчисления на социальные нужды </t>
    </r>
    <r>
      <rPr>
        <b/>
        <sz val="11"/>
        <rFont val="Times New Roman"/>
        <family val="1"/>
      </rPr>
      <t>основного производственного персонала</t>
    </r>
  </si>
  <si>
    <t>б.7.1.</t>
  </si>
  <si>
    <t>б.7.2.</t>
  </si>
  <si>
    <t>б.8.</t>
  </si>
  <si>
    <t>Расходы на амортизацию основных производственных средств</t>
  </si>
  <si>
    <t>б.9.</t>
  </si>
  <si>
    <t>Расходы на аренду имущества, используемого для осуществлнения регулируемого вида деятельности</t>
  </si>
  <si>
    <t>б.10.</t>
  </si>
  <si>
    <r>
      <t xml:space="preserve">Общепроизводственные </t>
    </r>
    <r>
      <rPr>
        <b/>
        <sz val="11"/>
        <rFont val="Times New Roman"/>
        <family val="1"/>
      </rPr>
      <t>(цеховые)</t>
    </r>
    <r>
      <rPr>
        <sz val="11"/>
        <rFont val="Times New Roman"/>
        <family val="1"/>
      </rPr>
      <t xml:space="preserve"> расходы, в том числе:</t>
    </r>
  </si>
  <si>
    <t>б.10.1</t>
  </si>
  <si>
    <t>Расходы на ремонт (капитальный и текущий)</t>
  </si>
  <si>
    <t>б.11</t>
  </si>
  <si>
    <t>Общехозяйственные расходы, в том числе:</t>
  </si>
  <si>
    <t>б.11.1</t>
  </si>
  <si>
    <t>б.12</t>
  </si>
  <si>
    <t>Расходы на ремонт (капитальный и текущий) основных производственных средств</t>
  </si>
  <si>
    <t>б.13</t>
  </si>
  <si>
    <t>Прочие расходы ,которые подлежат отнесению на регулируемые виды деятельности</t>
  </si>
  <si>
    <t>в</t>
  </si>
  <si>
    <t>Чистая прибыль от регулируемого вида деятельности</t>
  </si>
  <si>
    <t>в.1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</si>
  <si>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</si>
  <si>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г</t>
  </si>
  <si>
    <t>Изменение стоимости основных фондов</t>
  </si>
  <si>
    <t>г.1</t>
  </si>
  <si>
    <t xml:space="preserve">В том числе за счет ввода (вывода) их из эксплуатации </t>
  </si>
  <si>
    <t>г.2</t>
  </si>
  <si>
    <t>В том числе за счет переоценки стоимости основных фондов (только положительная или отрицательная разница)</t>
  </si>
  <si>
    <t>д</t>
  </si>
  <si>
    <t>Валовая прибыль от продажи товаров и услуг по регулируемому виду деятельности (убыток)</t>
  </si>
  <si>
    <t>е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</si>
  <si>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</si>
  <si>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ж</t>
  </si>
  <si>
    <t>Установленная тепловая мощность</t>
  </si>
  <si>
    <t>Гкал/ч</t>
  </si>
  <si>
    <t>з</t>
  </si>
  <si>
    <t>Присоединенная нагрузка</t>
  </si>
  <si>
    <t>и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</si>
  <si>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</si>
  <si>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тыс. Гкал</t>
  </si>
  <si>
    <t>к</t>
  </si>
  <si>
    <t>Объем покупаемой регулируемой организацией тепловой энергии в рамках осуществления регулируемых видов деятельности</t>
  </si>
  <si>
    <t>л</t>
  </si>
  <si>
    <t>л.1</t>
  </si>
  <si>
    <t>По приборам учета</t>
  </si>
  <si>
    <t>л.2</t>
  </si>
  <si>
    <t>По нормативам потребления</t>
  </si>
  <si>
    <t>м</t>
  </si>
  <si>
    <t>Утвержденный норматив технологических потерь при передаче тепловой энергии по тепловым сетям</t>
  </si>
  <si>
    <t>н</t>
  </si>
  <si>
    <t>Фактический объем потерь при передаче тепловой энергии</t>
  </si>
  <si>
    <t>о</t>
  </si>
  <si>
    <t>Среднесписочная численность основного производственного персонала</t>
  </si>
  <si>
    <t>чел.</t>
  </si>
  <si>
    <t>п</t>
  </si>
  <si>
    <t>Среднесписочная численность административно-управленченского персонала</t>
  </si>
  <si>
    <t>р</t>
  </si>
  <si>
    <t>кг у.т./Гкал</t>
  </si>
  <si>
    <t>с</t>
  </si>
  <si>
    <t>Удельный расход электрической энергии на единицу тепловой энергии, отпускаемой в тепловую сеть</t>
  </si>
  <si>
    <t>тыс.кВт*ч/Гкал</t>
  </si>
  <si>
    <t>т</t>
  </si>
  <si>
    <r>
      <t>Удельный расход холодной воды на единицу тепловой энергии, отпускаемой в тепловую сеть (</t>
    </r>
    <r>
      <rPr>
        <b/>
        <sz val="11"/>
        <rFont val="Times New Roman"/>
        <family val="1"/>
      </rPr>
      <t>средний</t>
    </r>
    <r>
      <rPr>
        <sz val="11"/>
        <rFont val="Times New Roman"/>
        <family val="1"/>
      </rPr>
      <t>)</t>
    </r>
  </si>
  <si>
    <t>куб. м/Гкал</t>
  </si>
  <si>
    <t xml:space="preserve"> - отчет 1 квартал 2017 г.</t>
  </si>
  <si>
    <t xml:space="preserve"> - отчет 2 квартал 2017 г.</t>
  </si>
  <si>
    <t xml:space="preserve"> - отчет 3 квартал 2017 г.</t>
  </si>
  <si>
    <t xml:space="preserve"> - отчет 4 квартал 2017 г.</t>
  </si>
  <si>
    <t>2*</t>
  </si>
  <si>
    <t xml:space="preserve">* Подано 2 заявки  на подключение (технологическое присоединение) к системе теплоснабжения, по которым принято решение об отказе в подключении. Так как заявитель не входит в зону Единой теплоснабжающей организации.
</t>
  </si>
  <si>
    <t>п. 27 Информация о предложении регулируемой организации об установлении тарифов в сфере теплоснабжения на 2018 г.</t>
  </si>
  <si>
    <t>Форма 11. Информация о наличии (отсутствии) технической возможности подключения (технологического присоединения) к  системе теплоснабжения, а также о регистрации и ходе реализации заявок на подключение (технологическое присоединение) к  системе теплоснабжения</t>
  </si>
  <si>
    <t xml:space="preserve">Форма 1. Общая информация о регулируемой организации в сфере теплоснабжения </t>
  </si>
  <si>
    <t>Фирменное наименование юридического лица (согласно уставу регулируемой организации)</t>
  </si>
  <si>
    <t xml:space="preserve">Акционерное общество «Мурманский морской рыбный порт»
</t>
  </si>
  <si>
    <t>Управляющий – Креславский Олег Игоревич</t>
  </si>
  <si>
    <t>Фамилия, имя и отчество (при наличии) руководителя регулируемой организации</t>
  </si>
  <si>
    <t>Почтовый адрес регулируемой организации</t>
  </si>
  <si>
    <t xml:space="preserve">Адрес: ул. Траловая, д.12,                                г. Мурманск, 183001 Россия
</t>
  </si>
  <si>
    <t>Адрес фактического местонахождения органов управления регулируемой организации</t>
  </si>
  <si>
    <t>Контактные телефоны</t>
  </si>
  <si>
    <t xml:space="preserve">
Тел: (815-2)287222, 286318. Факс: 8(815-2)286500
</t>
  </si>
  <si>
    <t>Официальный сайт регулируемой организации в информационно-телекоммуникационной сети "Интернет"</t>
  </si>
  <si>
    <t>Главный энергетик- начальник энергохозяйства Шаповалов Сергей Александрович т. 28-61-25
Ведущий инженер-энергетик Скорынина Дарья Андреевна: т. 28-61-25 Юрисконсульт Исакова Елена Борисовна т. 28-78-78</t>
  </si>
  <si>
    <t xml:space="preserve">www.mmrp.ru
</t>
  </si>
  <si>
    <t xml:space="preserve">
E-mail: mail@mmrp.ru 
</t>
  </si>
  <si>
    <t>Адрес электронной почты регулируемой организации</t>
  </si>
  <si>
    <t>Регулируемый вид деятельности</t>
  </si>
  <si>
    <t>В соответствии с приказом Федеральной антимонопольной службы от 14.07.2017 № 930/17 "Об утверждении единых форм раскрытия информации теплоснабжающими и теплосетевыми организациями" АО «Мурманский морской рыбный порт" публикует следующую информацию: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</si>
  <si>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</si>
  <si>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</si>
  <si>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</si>
  <si>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</si>
  <si>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</si>
  <si>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</si>
  <si>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</si>
  <si>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</si>
  <si>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</si>
  <si>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</si>
  <si>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Форма 8. Информация об основных показателях финансово-хозяйственной деятельности </t>
  </si>
  <si>
    <t>Факт 2017</t>
  </si>
  <si>
    <r>
      <t xml:space="preserve">Расходы на оплату труда </t>
    </r>
    <r>
      <rPr>
        <b/>
        <sz val="11"/>
        <rFont val="Times New Roman"/>
        <family val="1"/>
      </rPr>
      <t>административно-управленческого персонала</t>
    </r>
  </si>
  <si>
    <r>
      <t xml:space="preserve">Отчисления на социальные нужды </t>
    </r>
    <r>
      <rPr>
        <b/>
        <sz val="11"/>
        <rFont val="Times New Roman"/>
        <family val="1"/>
      </rPr>
      <t>административно-управленческого персонала</t>
    </r>
  </si>
  <si>
    <t>Объем тепловой энергии, отпускаемой (реализованной) потребителям, в том числе:</t>
  </si>
  <si>
    <t xml:space="preserve">Форма 9.  Информация об основных потребительских характеристиках регулируемых товаров и услуг регулируемых организацией и их соответствии установленным требованиям </t>
  </si>
  <si>
    <t>пар-0,554</t>
  </si>
  <si>
    <t>сетевая вода(отопление)-0,4305</t>
  </si>
  <si>
    <t>Показатели надёжности и качества, установленные в соответствии с законодательством Российской Федерации</t>
  </si>
  <si>
    <r>
      <rPr>
        <sz val="7"/>
        <rFont val="Times New Roman"/>
        <family val="1"/>
      </rPr>
      <t xml:space="preserve"> </t>
    </r>
    <r>
      <rPr>
        <sz val="11"/>
        <rFont val="Times New Roman"/>
        <family val="1"/>
      </rPr>
      <t xml:space="preserve">показатель уровня резервирования источников тепловой энергии и элементов тепловой сети путём их кольцевания и устройств перемычек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Р</t>
    </r>
    <r>
      <rPr>
        <b/>
        <sz val="11"/>
        <rFont val="Times New Roman"/>
        <family val="1"/>
      </rPr>
      <t>= 0,2;</t>
    </r>
  </si>
  <si>
    <r>
      <rPr>
        <sz val="7"/>
        <rFont val="Times New Roman"/>
        <family val="1"/>
      </rPr>
      <t xml:space="preserve"> </t>
    </r>
    <r>
      <rPr>
        <sz val="11"/>
        <rFont val="Times New Roman"/>
        <family val="1"/>
      </rPr>
      <t xml:space="preserve">показатель технического состояния тепловых сетей, характеризуемый наличием ветхих, подлежащих замене трубопроводов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= 0,9</t>
    </r>
    <r>
      <rPr>
        <sz val="11"/>
        <rFont val="Times New Roman"/>
        <family val="1"/>
      </rPr>
      <t>;</t>
    </r>
  </si>
  <si>
    <r>
      <rPr>
        <sz val="7"/>
        <rFont val="Times New Roman"/>
        <family val="1"/>
      </rPr>
      <t xml:space="preserve"> </t>
    </r>
    <r>
      <rPr>
        <sz val="11"/>
        <rFont val="Times New Roman"/>
        <family val="1"/>
      </rPr>
      <t xml:space="preserve">показатель надёжности системы теплоснабжения </t>
    </r>
    <r>
      <rPr>
        <b/>
        <sz val="11"/>
        <rFont val="Times New Roman"/>
        <family val="1"/>
      </rPr>
      <t>К</t>
    </r>
    <r>
      <rPr>
        <b/>
        <vertAlign val="subscript"/>
        <sz val="11"/>
        <rFont val="Times New Roman"/>
        <family val="1"/>
      </rPr>
      <t>над</t>
    </r>
    <r>
      <rPr>
        <b/>
        <sz val="11"/>
        <rFont val="Times New Roman"/>
        <family val="1"/>
      </rPr>
      <t xml:space="preserve"> = 0,7 </t>
    </r>
    <r>
      <rPr>
        <sz val="11"/>
        <rFont val="Times New Roman"/>
        <family val="1"/>
      </rPr>
      <t>(оценка надёжности системы - надёжная).</t>
    </r>
  </si>
  <si>
    <r>
      <t>К</t>
    </r>
    <r>
      <rPr>
        <b/>
        <vertAlign val="subscript"/>
        <sz val="11"/>
        <rFont val="Times New Roman"/>
        <family val="1"/>
      </rPr>
      <t>ГОТ</t>
    </r>
    <r>
      <rPr>
        <b/>
        <sz val="11"/>
        <rFont val="Times New Roman"/>
        <family val="1"/>
      </rPr>
      <t xml:space="preserve"> = 0,87 </t>
    </r>
    <r>
      <rPr>
        <sz val="11"/>
        <rFont val="Times New Roman"/>
        <family val="1"/>
      </rPr>
      <t>(категория готовности – удовлетворительная).</t>
    </r>
  </si>
  <si>
    <t>Протяженность паропровода (в однотрубном исчислении) (километров);</t>
  </si>
  <si>
    <t>Протяженность тепловых сетей (в двухтрубном исчислении) (километров);</t>
  </si>
  <si>
    <t>Балансовая стоимость 01.01.2017 г. - 82 167,1 Балансовая стоимость 31.12.2017 г. - 82 972,4</t>
  </si>
  <si>
    <t>Закупка у единственного поставщика</t>
  </si>
  <si>
    <t>руб.</t>
  </si>
  <si>
    <t xml:space="preserve"> тонн</t>
  </si>
  <si>
    <t>у</t>
  </si>
  <si>
    <t>Утвержденный удельный расход условного топлива на единицу тепловой энергии, отпускаемой в тепловую сеть</t>
  </si>
  <si>
    <t>Фактический удельный расход условного топлива на единицу тепловой энергии, отпускаемой в тепловую сеть</t>
  </si>
  <si>
    <t>Гкал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</si>
</sst>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#,##0.0000"/>
    <numFmt numFmtId="179" formatCode="#,##0.00000"/>
    <numFmt numFmtId="180" formatCode="0.0"/>
    <numFmt numFmtId="181" formatCode="0.000000"/>
    <numFmt numFmtId="182" formatCode="_-* #,##0.0_р_._-;\-* #,##0.0_р_._-;_-* &quot;-&quot;??_р_._-;_-@_-"/>
    <numFmt numFmtId="183" formatCode="#,##0.00&quot;р.&quot;"/>
    <numFmt numFmtId="184" formatCode="0.0%"/>
    <numFmt numFmtId="185" formatCode="_-* #,##0_-;\-* #,##0_-;_-* &quot;-&quot;_-;_-@_-"/>
    <numFmt numFmtId="186" formatCode="_-* #,##0.00_-;\-* #,##0.00_-;_-* &quot;-&quot;??_-;_-@_-"/>
    <numFmt numFmtId="187" formatCode="&quot;$&quot;#,##0_);[Red]\(&quot;$&quot;#,##0\)"/>
    <numFmt numFmtId="188" formatCode="General_)"/>
    <numFmt numFmtId="189" formatCode="_-&quot;Ј&quot;* #,##0.00_-;\-&quot;Ј&quot;* #,##0.00_-;_-&quot;Ј&quot;* &quot;-&quot;??_-;_-@_-"/>
    <numFmt numFmtId="190" formatCode="_-* #,##0.00[$€-1]_-;\-* #,##0.00[$€-1]_-;_-* &quot;-&quot;??[$€-1]_-"/>
    <numFmt numFmtId="191" formatCode="#\."/>
    <numFmt numFmtId="192" formatCode="#.##0\.00"/>
    <numFmt numFmtId="193" formatCode="#\.00"/>
    <numFmt numFmtId="194" formatCode="\$#\.00"/>
    <numFmt numFmtId="195" formatCode="%#\.00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[$-FC19]d\ mmmm\ yyyy\ &quot;г.&quot;"/>
    <numFmt numFmtId="205" formatCode="0.0000"/>
    <numFmt numFmtId="206" formatCode="0.000"/>
    <numFmt numFmtId="207" formatCode="0.000%"/>
    <numFmt numFmtId="208" formatCode="0.00000"/>
    <numFmt numFmtId="209" formatCode="#,##0.000_р_."/>
    <numFmt numFmtId="210" formatCode="#,##0.00_р_."/>
    <numFmt numFmtId="211" formatCode="000000"/>
    <numFmt numFmtId="212" formatCode="#,##0.000000_р_."/>
    <numFmt numFmtId="213" formatCode="#,##0.0_р_."/>
    <numFmt numFmtId="214" formatCode="#,##0.00\ _₽"/>
    <numFmt numFmtId="215" formatCode="#,##0\ _₽"/>
    <numFmt numFmtId="216" formatCode="_-* #,##0.0\ _₽_-;\-* #,##0.0\ _₽_-;_-* &quot;-&quot;?\ _₽_-;_-@_-"/>
    <numFmt numFmtId="217" formatCode="#,##0.0\ _₽"/>
    <numFmt numFmtId="218" formatCode="#,##0.000\ _₽"/>
  </numFmts>
  <fonts count="9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name val="Symbol"/>
      <family val="1"/>
    </font>
    <font>
      <sz val="7"/>
      <name val="Times New Roman"/>
      <family val="1"/>
    </font>
    <font>
      <b/>
      <vertAlign val="subscript"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9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color indexed="9"/>
      <name val="Times New Roman"/>
      <family val="1"/>
    </font>
    <font>
      <i/>
      <sz val="10"/>
      <name val="Times New Roman"/>
      <family val="1"/>
    </font>
    <font>
      <i/>
      <sz val="10"/>
      <color indexed="9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theme="1" tint="0.04998999834060669"/>
      <name val="Times New Roman"/>
      <family val="1"/>
    </font>
    <font>
      <sz val="11"/>
      <color theme="1"/>
      <name val="Times New Roman"/>
      <family val="1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92" fontId="25" fillId="0" borderId="0">
      <alignment/>
      <protection locked="0"/>
    </xf>
    <xf numFmtId="193" fontId="25" fillId="0" borderId="0">
      <alignment/>
      <protection locked="0"/>
    </xf>
    <xf numFmtId="192" fontId="25" fillId="0" borderId="0">
      <alignment/>
      <protection locked="0"/>
    </xf>
    <xf numFmtId="193" fontId="25" fillId="0" borderId="0">
      <alignment/>
      <protection locked="0"/>
    </xf>
    <xf numFmtId="194" fontId="25" fillId="0" borderId="0">
      <alignment/>
      <protection locked="0"/>
    </xf>
    <xf numFmtId="191" fontId="25" fillId="0" borderId="1">
      <alignment/>
      <protection locked="0"/>
    </xf>
    <xf numFmtId="191" fontId="26" fillId="0" borderId="0">
      <alignment/>
      <protection locked="0"/>
    </xf>
    <xf numFmtId="191" fontId="26" fillId="0" borderId="0">
      <alignment/>
      <protection locked="0"/>
    </xf>
    <xf numFmtId="191" fontId="25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2" applyNumberFormat="0" applyAlignment="0" applyProtection="0"/>
    <xf numFmtId="0" fontId="13" fillId="21" borderId="3" applyNumberFormat="0" applyAlignment="0" applyProtection="0"/>
    <xf numFmtId="18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0" fontId="29" fillId="0" borderId="0" applyFill="0" applyBorder="0" applyAlignment="0" applyProtection="0"/>
    <xf numFmtId="180" fontId="30" fillId="0" borderId="0" applyFill="0" applyBorder="0" applyAlignment="0" applyProtection="0"/>
    <xf numFmtId="180" fontId="31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180" fontId="34" fillId="0" borderId="0" applyFill="0" applyBorder="0" applyAlignment="0" applyProtection="0"/>
    <xf numFmtId="180" fontId="35" fillId="0" borderId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2" applyNumberFormat="0" applyAlignment="0" applyProtection="0"/>
    <xf numFmtId="0" fontId="19" fillId="0" borderId="7" applyNumberFormat="0" applyFill="0" applyAlignment="0" applyProtection="0"/>
    <xf numFmtId="0" fontId="1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4" fillId="0" borderId="0">
      <alignment/>
      <protection/>
    </xf>
    <xf numFmtId="0" fontId="22" fillId="23" borderId="8" applyNumberFormat="0" applyFont="0" applyAlignment="0" applyProtection="0"/>
    <xf numFmtId="0" fontId="6" fillId="20" borderId="9" applyNumberFormat="0" applyAlignment="0" applyProtection="0"/>
    <xf numFmtId="0" fontId="38" fillId="0" borderId="0" applyNumberFormat="0">
      <alignment horizontal="left"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8" fontId="0" fillId="0" borderId="11">
      <alignment/>
      <protection locked="0"/>
    </xf>
    <xf numFmtId="0" fontId="5" fillId="7" borderId="2" applyNumberFormat="0" applyAlignment="0" applyProtection="0"/>
    <xf numFmtId="0" fontId="6" fillId="20" borderId="9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12" applyBorder="0">
      <alignment horizontal="center" vertical="center" wrapText="1"/>
      <protection/>
    </xf>
    <xf numFmtId="188" fontId="42" fillId="6" borderId="11">
      <alignment/>
      <protection/>
    </xf>
    <xf numFmtId="4" fontId="22" fillId="22" borderId="13" applyBorder="0">
      <alignment horizontal="right"/>
      <protection/>
    </xf>
    <xf numFmtId="0" fontId="12" fillId="0" borderId="10" applyNumberFormat="0" applyFill="0" applyAlignment="0" applyProtection="0"/>
    <xf numFmtId="0" fontId="36" fillId="0" borderId="1" applyNumberFormat="0" applyFill="0" applyAlignment="0" applyProtection="0"/>
    <xf numFmtId="0" fontId="13" fillId="21" borderId="3" applyNumberFormat="0" applyAlignment="0" applyProtection="0"/>
    <xf numFmtId="0" fontId="41" fillId="0" borderId="0">
      <alignment horizontal="center" vertical="top" wrapText="1"/>
      <protection/>
    </xf>
    <xf numFmtId="0" fontId="43" fillId="0" borderId="0">
      <alignment horizontal="centerContinuous" vertical="center"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176" fontId="44" fillId="4" borderId="13">
      <alignment wrapText="1"/>
      <protection/>
    </xf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80" fontId="45" fillId="22" borderId="14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4" fillId="0" borderId="0">
      <alignment/>
      <protection/>
    </xf>
    <xf numFmtId="180" fontId="36" fillId="0" borderId="0" applyFill="0" applyBorder="0" applyAlignment="0" applyProtection="0"/>
    <xf numFmtId="0" fontId="20" fillId="0" borderId="0" applyNumberFormat="0" applyFill="0" applyBorder="0" applyAlignment="0" applyProtection="0"/>
    <xf numFmtId="49" fontId="36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36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" fontId="22" fillId="4" borderId="0" applyBorder="0">
      <alignment horizontal="right"/>
      <protection/>
    </xf>
    <xf numFmtId="4" fontId="22" fillId="7" borderId="15" applyBorder="0">
      <alignment horizontal="right"/>
      <protection/>
    </xf>
    <xf numFmtId="4" fontId="22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95" fontId="25" fillId="0" borderId="0">
      <alignment/>
      <protection locked="0"/>
    </xf>
  </cellStyleXfs>
  <cellXfs count="3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2" fillId="0" borderId="0" xfId="153" applyFont="1">
      <alignment/>
      <protection/>
    </xf>
    <xf numFmtId="0" fontId="52" fillId="0" borderId="0" xfId="153" applyFont="1" applyFill="1">
      <alignment/>
      <protection/>
    </xf>
    <xf numFmtId="0" fontId="49" fillId="0" borderId="0" xfId="0" applyFont="1" applyAlignment="1">
      <alignment/>
    </xf>
    <xf numFmtId="0" fontId="52" fillId="0" borderId="13" xfId="153" applyFont="1" applyFill="1" applyBorder="1" applyAlignment="1">
      <alignment vertical="center"/>
      <protection/>
    </xf>
    <xf numFmtId="0" fontId="52" fillId="0" borderId="0" xfId="153" applyFont="1" applyAlignment="1">
      <alignment vertical="center"/>
      <protection/>
    </xf>
    <xf numFmtId="0" fontId="52" fillId="24" borderId="13" xfId="153" applyFont="1" applyFill="1" applyBorder="1" applyAlignment="1">
      <alignment vertical="center"/>
      <protection/>
    </xf>
    <xf numFmtId="0" fontId="52" fillId="25" borderId="13" xfId="153" applyFont="1" applyFill="1" applyBorder="1" applyAlignment="1">
      <alignment vertical="center"/>
      <protection/>
    </xf>
    <xf numFmtId="0" fontId="52" fillId="26" borderId="13" xfId="153" applyFont="1" applyFill="1" applyBorder="1" applyAlignment="1">
      <alignment vertical="center"/>
      <protection/>
    </xf>
    <xf numFmtId="0" fontId="52" fillId="27" borderId="13" xfId="153" applyFont="1" applyFill="1" applyBorder="1" applyAlignment="1">
      <alignment vertical="center"/>
      <protection/>
    </xf>
    <xf numFmtId="0" fontId="52" fillId="0" borderId="13" xfId="153" applyFont="1" applyBorder="1" applyAlignment="1">
      <alignment horizontal="center" vertical="center" wrapText="1"/>
      <protection/>
    </xf>
    <xf numFmtId="0" fontId="52" fillId="0" borderId="0" xfId="153" applyFont="1" applyBorder="1">
      <alignment/>
      <protection/>
    </xf>
    <xf numFmtId="0" fontId="52" fillId="0" borderId="0" xfId="153" applyFont="1" applyBorder="1" applyAlignment="1">
      <alignment vertical="center"/>
      <protection/>
    </xf>
    <xf numFmtId="0" fontId="52" fillId="0" borderId="0" xfId="153" applyFont="1" applyFill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justify"/>
    </xf>
    <xf numFmtId="0" fontId="49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6" fillId="0" borderId="18" xfId="0" applyFont="1" applyFill="1" applyBorder="1" applyAlignment="1">
      <alignment horizontal="center" vertical="center" wrapText="1"/>
    </xf>
    <xf numFmtId="210" fontId="1" fillId="0" borderId="19" xfId="0" applyNumberFormat="1" applyFont="1" applyFill="1" applyBorder="1" applyAlignment="1">
      <alignment horizontal="center" vertical="center" wrapText="1"/>
    </xf>
    <xf numFmtId="210" fontId="1" fillId="0" borderId="20" xfId="0" applyNumberFormat="1" applyFont="1" applyFill="1" applyBorder="1" applyAlignment="1">
      <alignment horizontal="center" vertical="center" wrapText="1"/>
    </xf>
    <xf numFmtId="210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0" fontId="54" fillId="0" borderId="0" xfId="0" applyFont="1" applyAlignment="1">
      <alignment wrapText="1"/>
    </xf>
    <xf numFmtId="0" fontId="49" fillId="0" borderId="13" xfId="0" applyFont="1" applyBorder="1" applyAlignment="1">
      <alignment horizontal="justify" vertical="center" wrapText="1"/>
    </xf>
    <xf numFmtId="0" fontId="49" fillId="0" borderId="13" xfId="0" applyFont="1" applyBorder="1" applyAlignment="1">
      <alignment horizontal="center" vertical="top" wrapText="1"/>
    </xf>
    <xf numFmtId="0" fontId="59" fillId="0" borderId="24" xfId="0" applyFont="1" applyBorder="1" applyAlignment="1">
      <alignment horizontal="justify"/>
    </xf>
    <xf numFmtId="0" fontId="49" fillId="0" borderId="14" xfId="0" applyFont="1" applyBorder="1" applyAlignment="1">
      <alignment horizontal="center" vertical="top" wrapText="1"/>
    </xf>
    <xf numFmtId="0" fontId="59" fillId="0" borderId="24" xfId="0" applyFont="1" applyBorder="1" applyAlignment="1">
      <alignment/>
    </xf>
    <xf numFmtId="0" fontId="49" fillId="0" borderId="24" xfId="0" applyFont="1" applyBorder="1" applyAlignment="1">
      <alignment horizontal="center" vertical="center" wrapText="1"/>
    </xf>
    <xf numFmtId="0" fontId="53" fillId="0" borderId="24" xfId="0" applyFont="1" applyBorder="1" applyAlignment="1">
      <alignment wrapText="1"/>
    </xf>
    <xf numFmtId="0" fontId="53" fillId="0" borderId="24" xfId="0" applyFont="1" applyBorder="1" applyAlignment="1">
      <alignment/>
    </xf>
    <xf numFmtId="210" fontId="49" fillId="0" borderId="14" xfId="0" applyNumberFormat="1" applyFont="1" applyBorder="1" applyAlignment="1">
      <alignment horizontal="center"/>
    </xf>
    <xf numFmtId="0" fontId="49" fillId="0" borderId="13" xfId="0" applyFont="1" applyBorder="1" applyAlignment="1">
      <alignment horizontal="left" vertical="center" wrapText="1"/>
    </xf>
    <xf numFmtId="0" fontId="60" fillId="0" borderId="0" xfId="0" applyFont="1" applyAlignment="1">
      <alignment/>
    </xf>
    <xf numFmtId="4" fontId="49" fillId="0" borderId="14" xfId="0" applyNumberFormat="1" applyFont="1" applyBorder="1" applyAlignment="1">
      <alignment horizontal="center"/>
    </xf>
    <xf numFmtId="0" fontId="8" fillId="0" borderId="17" xfId="121" applyFill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 horizontal="right"/>
    </xf>
    <xf numFmtId="0" fontId="1" fillId="0" borderId="25" xfId="0" applyFont="1" applyBorder="1" applyAlignment="1">
      <alignment horizontal="left" vertical="top" wrapText="1"/>
    </xf>
    <xf numFmtId="0" fontId="4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wrapText="1"/>
    </xf>
    <xf numFmtId="49" fontId="5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1" fillId="0" borderId="18" xfId="150" applyFont="1" applyBorder="1" applyAlignment="1">
      <alignment horizontal="justify" vertical="top" wrapText="1"/>
      <protection/>
    </xf>
    <xf numFmtId="0" fontId="1" fillId="0" borderId="27" xfId="0" applyFont="1" applyBorder="1" applyAlignment="1">
      <alignment horizontal="center" vertical="top"/>
    </xf>
    <xf numFmtId="0" fontId="1" fillId="0" borderId="28" xfId="150" applyFont="1" applyBorder="1" applyAlignment="1">
      <alignment horizontal="justify" vertical="top" wrapText="1"/>
      <protection/>
    </xf>
    <xf numFmtId="0" fontId="1" fillId="0" borderId="29" xfId="0" applyFont="1" applyBorder="1" applyAlignment="1">
      <alignment horizontal="center" vertical="top"/>
    </xf>
    <xf numFmtId="0" fontId="1" fillId="0" borderId="30" xfId="150" applyFont="1" applyBorder="1" applyAlignment="1">
      <alignment horizontal="justify" vertical="top" wrapText="1"/>
      <protection/>
    </xf>
    <xf numFmtId="0" fontId="1" fillId="0" borderId="31" xfId="0" applyFont="1" applyBorder="1" applyAlignment="1">
      <alignment horizontal="center" vertical="top"/>
    </xf>
    <xf numFmtId="0" fontId="1" fillId="0" borderId="23" xfId="150" applyFont="1" applyBorder="1" applyAlignment="1">
      <alignment horizontal="justify" vertical="top" wrapText="1"/>
      <protection/>
    </xf>
    <xf numFmtId="0" fontId="1" fillId="0" borderId="32" xfId="0" applyFont="1" applyBorder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56" fillId="0" borderId="18" xfId="0" applyNumberFormat="1" applyFont="1" applyFill="1" applyBorder="1" applyAlignment="1">
      <alignment horizontal="center" vertical="center" wrapText="1"/>
    </xf>
    <xf numFmtId="210" fontId="1" fillId="0" borderId="22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210" fontId="1" fillId="0" borderId="18" xfId="0" applyNumberFormat="1" applyFont="1" applyFill="1" applyBorder="1" applyAlignment="1">
      <alignment horizontal="center" vertical="center" wrapText="1"/>
    </xf>
    <xf numFmtId="0" fontId="56" fillId="0" borderId="18" xfId="0" applyFont="1" applyBorder="1" applyAlignment="1">
      <alignment horizontal="center"/>
    </xf>
    <xf numFmtId="0" fontId="58" fillId="0" borderId="19" xfId="122" applyNumberFormat="1" applyFont="1" applyFill="1" applyBorder="1" applyAlignment="1" applyProtection="1">
      <alignment horizontal="center" vertical="center"/>
      <protection hidden="1"/>
    </xf>
    <xf numFmtId="210" fontId="1" fillId="0" borderId="22" xfId="0" applyNumberFormat="1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8" xfId="0" applyFont="1" applyFill="1" applyBorder="1" applyAlignment="1">
      <alignment horizontal="justify" vertical="center" wrapText="1"/>
    </xf>
    <xf numFmtId="0" fontId="56" fillId="0" borderId="22" xfId="0" applyFont="1" applyFill="1" applyBorder="1" applyAlignment="1">
      <alignment horizontal="justify" vertical="center" wrapText="1"/>
    </xf>
    <xf numFmtId="211" fontId="57" fillId="0" borderId="20" xfId="0" applyNumberFormat="1" applyFont="1" applyFill="1" applyBorder="1" applyAlignment="1">
      <alignment horizontal="justify" vertical="center" wrapText="1"/>
    </xf>
    <xf numFmtId="0" fontId="57" fillId="0" borderId="21" xfId="0" applyFont="1" applyFill="1" applyBorder="1" applyAlignment="1">
      <alignment horizontal="justify" vertical="center" wrapText="1"/>
    </xf>
    <xf numFmtId="0" fontId="57" fillId="0" borderId="19" xfId="0" applyFont="1" applyFill="1" applyBorder="1" applyAlignment="1">
      <alignment horizontal="justify" vertical="center" wrapText="1"/>
    </xf>
    <xf numFmtId="0" fontId="56" fillId="0" borderId="33" xfId="0" applyFont="1" applyFill="1" applyBorder="1" applyAlignment="1">
      <alignment horizontal="justify" vertical="center" wrapText="1"/>
    </xf>
    <xf numFmtId="0" fontId="56" fillId="0" borderId="19" xfId="0" applyFont="1" applyFill="1" applyBorder="1" applyAlignment="1">
      <alignment horizontal="justify" vertical="center" wrapText="1"/>
    </xf>
    <xf numFmtId="210" fontId="1" fillId="0" borderId="18" xfId="0" applyNumberFormat="1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6" fillId="0" borderId="22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3" fillId="0" borderId="26" xfId="0" applyFont="1" applyBorder="1" applyAlignment="1">
      <alignment wrapText="1"/>
    </xf>
    <xf numFmtId="210" fontId="49" fillId="0" borderId="24" xfId="0" applyNumberFormat="1" applyFont="1" applyBorder="1" applyAlignment="1">
      <alignment horizontal="center"/>
    </xf>
    <xf numFmtId="0" fontId="53" fillId="0" borderId="35" xfId="0" applyFont="1" applyBorder="1" applyAlignment="1">
      <alignment/>
    </xf>
    <xf numFmtId="210" fontId="49" fillId="0" borderId="35" xfId="0" applyNumberFormat="1" applyFont="1" applyBorder="1" applyAlignment="1">
      <alignment horizontal="center" vertical="center" wrapText="1"/>
    </xf>
    <xf numFmtId="0" fontId="53" fillId="0" borderId="36" xfId="0" applyFont="1" applyBorder="1" applyAlignment="1">
      <alignment/>
    </xf>
    <xf numFmtId="210" fontId="49" fillId="0" borderId="36" xfId="0" applyNumberFormat="1" applyFont="1" applyBorder="1" applyAlignment="1">
      <alignment horizontal="center" vertical="center" wrapText="1"/>
    </xf>
    <xf numFmtId="0" fontId="59" fillId="0" borderId="35" xfId="0" applyFont="1" applyBorder="1" applyAlignment="1">
      <alignment/>
    </xf>
    <xf numFmtId="210" fontId="49" fillId="0" borderId="37" xfId="0" applyNumberFormat="1" applyFont="1" applyBorder="1" applyAlignment="1">
      <alignment horizontal="center"/>
    </xf>
    <xf numFmtId="210" fontId="49" fillId="0" borderId="38" xfId="0" applyNumberFormat="1" applyFont="1" applyBorder="1" applyAlignment="1">
      <alignment horizontal="center"/>
    </xf>
    <xf numFmtId="4" fontId="49" fillId="0" borderId="37" xfId="0" applyNumberFormat="1" applyFont="1" applyBorder="1" applyAlignment="1">
      <alignment horizontal="center"/>
    </xf>
    <xf numFmtId="0" fontId="1" fillId="0" borderId="15" xfId="0" applyFont="1" applyBorder="1" applyAlignment="1">
      <alignment horizontal="justify" vertical="top" wrapText="1"/>
    </xf>
    <xf numFmtId="0" fontId="1" fillId="0" borderId="39" xfId="0" applyFont="1" applyBorder="1" applyAlignment="1">
      <alignment horizontal="justify" vertical="top" wrapText="1"/>
    </xf>
    <xf numFmtId="0" fontId="1" fillId="0" borderId="39" xfId="0" applyFont="1" applyFill="1" applyBorder="1" applyAlignment="1" applyProtection="1">
      <alignment horizontal="left" vertical="center" wrapText="1" indent="1"/>
      <protection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40" xfId="0" applyFont="1" applyFill="1" applyBorder="1" applyAlignment="1" applyProtection="1">
      <alignment horizontal="left" vertical="center" wrapText="1" indent="1"/>
      <protection/>
    </xf>
    <xf numFmtId="0" fontId="8" fillId="0" borderId="41" xfId="121" applyFill="1" applyBorder="1" applyAlignment="1" applyProtection="1">
      <alignment horizontal="center" vertical="center" wrapText="1"/>
      <protection locked="0"/>
    </xf>
    <xf numFmtId="0" fontId="55" fillId="0" borderId="42" xfId="0" applyFont="1" applyFill="1" applyBorder="1" applyAlignment="1" applyProtection="1">
      <alignment horizontal="center" vertical="center" wrapText="1"/>
      <protection locked="0"/>
    </xf>
    <xf numFmtId="0" fontId="55" fillId="0" borderId="17" xfId="0" applyFont="1" applyFill="1" applyBorder="1" applyAlignment="1" applyProtection="1">
      <alignment horizontal="center" vertical="center" wrapText="1"/>
      <protection locked="0"/>
    </xf>
    <xf numFmtId="0" fontId="56" fillId="0" borderId="28" xfId="0" applyFont="1" applyFill="1" applyBorder="1" applyAlignment="1">
      <alignment horizontal="justify" vertical="center" wrapText="1"/>
    </xf>
    <xf numFmtId="0" fontId="56" fillId="0" borderId="22" xfId="0" applyFont="1" applyFill="1" applyBorder="1" applyAlignment="1">
      <alignment horizontal="center" vertical="center" wrapText="1"/>
    </xf>
    <xf numFmtId="210" fontId="1" fillId="0" borderId="21" xfId="0" applyNumberFormat="1" applyFont="1" applyBorder="1" applyAlignment="1">
      <alignment horizontal="center"/>
    </xf>
    <xf numFmtId="210" fontId="1" fillId="0" borderId="19" xfId="0" applyNumberFormat="1" applyFont="1" applyBorder="1" applyAlignment="1">
      <alignment horizontal="center"/>
    </xf>
    <xf numFmtId="211" fontId="57" fillId="0" borderId="20" xfId="0" applyNumberFormat="1" applyFont="1" applyFill="1" applyBorder="1" applyAlignment="1">
      <alignment horizontal="left" vertical="center" wrapText="1"/>
    </xf>
    <xf numFmtId="0" fontId="57" fillId="0" borderId="21" xfId="0" applyFont="1" applyFill="1" applyBorder="1" applyAlignment="1">
      <alignment horizontal="left" vertical="center" wrapText="1"/>
    </xf>
    <xf numFmtId="0" fontId="57" fillId="0" borderId="19" xfId="0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center" vertical="center" wrapText="1"/>
    </xf>
    <xf numFmtId="210" fontId="56" fillId="0" borderId="22" xfId="0" applyNumberFormat="1" applyFont="1" applyFill="1" applyBorder="1" applyAlignment="1">
      <alignment horizontal="center" vertical="center" wrapText="1"/>
    </xf>
    <xf numFmtId="210" fontId="56" fillId="0" borderId="18" xfId="0" applyNumberFormat="1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left" vertical="center" wrapText="1"/>
    </xf>
    <xf numFmtId="210" fontId="57" fillId="0" borderId="19" xfId="0" applyNumberFormat="1" applyFont="1" applyFill="1" applyBorder="1" applyAlignment="1">
      <alignment horizontal="center" vertical="center" wrapText="1"/>
    </xf>
    <xf numFmtId="0" fontId="90" fillId="0" borderId="13" xfId="0" applyFont="1" applyBorder="1" applyAlignment="1">
      <alignment horizontal="center" vertical="top" wrapText="1"/>
    </xf>
    <xf numFmtId="0" fontId="62" fillId="0" borderId="0" xfId="0" applyFont="1" applyFill="1" applyAlignment="1" applyProtection="1">
      <alignment/>
      <protection/>
    </xf>
    <xf numFmtId="0" fontId="66" fillId="0" borderId="0" xfId="0" applyFont="1" applyFill="1" applyAlignment="1" applyProtection="1">
      <alignment/>
      <protection/>
    </xf>
    <xf numFmtId="0" fontId="62" fillId="0" borderId="0" xfId="0" applyFont="1" applyFill="1" applyAlignment="1" applyProtection="1">
      <alignment wrapText="1"/>
      <protection/>
    </xf>
    <xf numFmtId="0" fontId="66" fillId="0" borderId="0" xfId="0" applyFont="1" applyFill="1" applyBorder="1" applyAlignment="1" applyProtection="1">
      <alignment horizontal="center" wrapText="1"/>
      <protection/>
    </xf>
    <xf numFmtId="0" fontId="66" fillId="0" borderId="0" xfId="0" applyFont="1" applyFill="1" applyAlignment="1" applyProtection="1">
      <alignment wrapText="1"/>
      <protection/>
    </xf>
    <xf numFmtId="0" fontId="62" fillId="0" borderId="0" xfId="0" applyFont="1" applyFill="1" applyBorder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67" fillId="0" borderId="18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43" xfId="0" applyFont="1" applyBorder="1" applyAlignment="1">
      <alignment horizontal="center" vertical="center" wrapText="1"/>
    </xf>
    <xf numFmtId="0" fontId="69" fillId="0" borderId="44" xfId="0" applyFont="1" applyBorder="1" applyAlignment="1">
      <alignment horizontal="center" vertical="center" wrapText="1"/>
    </xf>
    <xf numFmtId="0" fontId="69" fillId="0" borderId="43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43" xfId="0" applyFont="1" applyBorder="1" applyAlignment="1">
      <alignment vertical="center" wrapText="1"/>
    </xf>
    <xf numFmtId="0" fontId="70" fillId="0" borderId="44" xfId="0" applyFont="1" applyBorder="1" applyAlignment="1">
      <alignment vertical="center" wrapText="1"/>
    </xf>
    <xf numFmtId="0" fontId="67" fillId="0" borderId="43" xfId="0" applyFont="1" applyBorder="1" applyAlignment="1">
      <alignment vertical="center" wrapText="1"/>
    </xf>
    <xf numFmtId="9" fontId="69" fillId="0" borderId="43" xfId="0" applyNumberFormat="1" applyFont="1" applyBorder="1" applyAlignment="1">
      <alignment horizontal="center" vertical="center" wrapText="1"/>
    </xf>
    <xf numFmtId="210" fontId="64" fillId="0" borderId="0" xfId="0" applyNumberFormat="1" applyFont="1" applyAlignment="1">
      <alignment/>
    </xf>
    <xf numFmtId="0" fontId="69" fillId="0" borderId="13" xfId="0" applyFont="1" applyBorder="1" applyAlignment="1">
      <alignment horizontal="center" vertical="center" wrapText="1"/>
    </xf>
    <xf numFmtId="210" fontId="75" fillId="0" borderId="0" xfId="0" applyNumberFormat="1" applyFont="1" applyAlignment="1">
      <alignment horizontal="center"/>
    </xf>
    <xf numFmtId="0" fontId="76" fillId="0" borderId="0" xfId="0" applyFont="1" applyAlignment="1">
      <alignment horizontal="center"/>
    </xf>
    <xf numFmtId="49" fontId="69" fillId="0" borderId="45" xfId="0" applyNumberFormat="1" applyFont="1" applyFill="1" applyBorder="1" applyAlignment="1" applyProtection="1">
      <alignment horizontal="center" vertical="center"/>
      <protection/>
    </xf>
    <xf numFmtId="0" fontId="69" fillId="0" borderId="46" xfId="0" applyFont="1" applyFill="1" applyBorder="1" applyAlignment="1" applyProtection="1">
      <alignment horizontal="center" vertical="center" wrapText="1"/>
      <protection/>
    </xf>
    <xf numFmtId="0" fontId="69" fillId="0" borderId="13" xfId="152" applyFont="1" applyFill="1" applyBorder="1" applyAlignment="1" applyProtection="1">
      <alignment horizontal="center" vertical="center" wrapText="1"/>
      <protection locked="0"/>
    </xf>
    <xf numFmtId="210" fontId="74" fillId="0" borderId="0" xfId="0" applyNumberFormat="1" applyFont="1" applyAlignment="1">
      <alignment horizontal="center"/>
    </xf>
    <xf numFmtId="0" fontId="69" fillId="0" borderId="0" xfId="0" applyFont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213" fontId="52" fillId="0" borderId="13" xfId="0" applyNumberFormat="1" applyFont="1" applyBorder="1" applyAlignment="1">
      <alignment horizontal="center"/>
    </xf>
    <xf numFmtId="0" fontId="53" fillId="0" borderId="0" xfId="0" applyFont="1" applyAlignment="1">
      <alignment/>
    </xf>
    <xf numFmtId="0" fontId="69" fillId="0" borderId="13" xfId="0" applyFont="1" applyBorder="1" applyAlignment="1">
      <alignment horizontal="left" vertical="center" wrapText="1"/>
    </xf>
    <xf numFmtId="213" fontId="69" fillId="0" borderId="13" xfId="0" applyNumberFormat="1" applyFont="1" applyBorder="1" applyAlignment="1">
      <alignment horizontal="center"/>
    </xf>
    <xf numFmtId="212" fontId="69" fillId="0" borderId="13" xfId="0" applyNumberFormat="1" applyFont="1" applyBorder="1" applyAlignment="1">
      <alignment horizontal="center"/>
    </xf>
    <xf numFmtId="206" fontId="69" fillId="0" borderId="13" xfId="0" applyNumberFormat="1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181" fontId="69" fillId="0" borderId="13" xfId="0" applyNumberFormat="1" applyFont="1" applyBorder="1" applyAlignment="1">
      <alignment horizontal="center" wrapText="1"/>
    </xf>
    <xf numFmtId="49" fontId="69" fillId="0" borderId="13" xfId="0" applyNumberFormat="1" applyFont="1" applyFill="1" applyBorder="1" applyAlignment="1" applyProtection="1">
      <alignment horizontal="left" vertical="center"/>
      <protection/>
    </xf>
    <xf numFmtId="210" fontId="77" fillId="0" borderId="0" xfId="0" applyNumberFormat="1" applyFont="1" applyAlignment="1">
      <alignment horizontal="left"/>
    </xf>
    <xf numFmtId="49" fontId="69" fillId="0" borderId="13" xfId="0" applyNumberFormat="1" applyFont="1" applyFill="1" applyBorder="1" applyAlignment="1" applyProtection="1">
      <alignment horizontal="center" vertical="center"/>
      <protection/>
    </xf>
    <xf numFmtId="49" fontId="52" fillId="0" borderId="13" xfId="0" applyNumberFormat="1" applyFont="1" applyFill="1" applyBorder="1" applyAlignment="1" applyProtection="1">
      <alignment horizontal="center" vertical="center"/>
      <protection/>
    </xf>
    <xf numFmtId="0" fontId="69" fillId="0" borderId="13" xfId="0" applyFont="1" applyFill="1" applyBorder="1" applyAlignment="1" applyProtection="1">
      <alignment horizontal="center" vertical="center" wrapText="1"/>
      <protection/>
    </xf>
    <xf numFmtId="0" fontId="69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left"/>
    </xf>
    <xf numFmtId="0" fontId="69" fillId="0" borderId="0" xfId="0" applyFont="1" applyBorder="1" applyAlignment="1">
      <alignment horizontal="center" vertical="center" wrapText="1"/>
    </xf>
    <xf numFmtId="0" fontId="69" fillId="0" borderId="0" xfId="152" applyFont="1" applyFill="1" applyBorder="1" applyAlignment="1" applyProtection="1">
      <alignment horizontal="center" vertical="center" wrapText="1"/>
      <protection locked="0"/>
    </xf>
    <xf numFmtId="213" fontId="69" fillId="0" borderId="0" xfId="0" applyNumberFormat="1" applyFont="1" applyBorder="1" applyAlignment="1">
      <alignment horizontal="center"/>
    </xf>
    <xf numFmtId="212" fontId="69" fillId="0" borderId="0" xfId="0" applyNumberFormat="1" applyFont="1" applyBorder="1" applyAlignment="1">
      <alignment horizontal="center"/>
    </xf>
    <xf numFmtId="210" fontId="69" fillId="0" borderId="0" xfId="0" applyNumberFormat="1" applyFont="1" applyBorder="1" applyAlignment="1">
      <alignment horizontal="center"/>
    </xf>
    <xf numFmtId="206" fontId="69" fillId="0" borderId="0" xfId="0" applyNumberFormat="1" applyFont="1" applyBorder="1" applyAlignment="1">
      <alignment horizontal="center"/>
    </xf>
    <xf numFmtId="0" fontId="69" fillId="0" borderId="0" xfId="0" applyFont="1" applyBorder="1" applyAlignment="1">
      <alignment horizontal="center" wrapText="1"/>
    </xf>
    <xf numFmtId="0" fontId="69" fillId="0" borderId="0" xfId="0" applyFont="1" applyBorder="1" applyAlignment="1">
      <alignment horizontal="center"/>
    </xf>
    <xf numFmtId="181" fontId="69" fillId="0" borderId="0" xfId="0" applyNumberFormat="1" applyFont="1" applyBorder="1" applyAlignment="1">
      <alignment horizontal="center" wrapText="1"/>
    </xf>
    <xf numFmtId="212" fontId="69" fillId="0" borderId="0" xfId="0" applyNumberFormat="1" applyFont="1" applyBorder="1" applyAlignment="1">
      <alignment horizontal="center" wrapText="1"/>
    </xf>
    <xf numFmtId="1" fontId="69" fillId="0" borderId="0" xfId="0" applyNumberFormat="1" applyFont="1" applyBorder="1" applyAlignment="1">
      <alignment horizontal="center"/>
    </xf>
    <xf numFmtId="180" fontId="69" fillId="0" borderId="0" xfId="0" applyNumberFormat="1" applyFont="1" applyBorder="1" applyAlignment="1">
      <alignment horizontal="center"/>
    </xf>
    <xf numFmtId="210" fontId="49" fillId="0" borderId="0" xfId="0" applyNumberFormat="1" applyFont="1" applyAlignment="1">
      <alignment horizontal="center"/>
    </xf>
    <xf numFmtId="210" fontId="76" fillId="0" borderId="0" xfId="0" applyNumberFormat="1" applyFont="1" applyAlignment="1">
      <alignment horizontal="center"/>
    </xf>
    <xf numFmtId="210" fontId="69" fillId="0" borderId="0" xfId="0" applyNumberFormat="1" applyFont="1" applyAlignment="1">
      <alignment horizontal="center"/>
    </xf>
    <xf numFmtId="210" fontId="1" fillId="0" borderId="0" xfId="0" applyNumberFormat="1" applyFont="1" applyAlignment="1">
      <alignment horizontal="center"/>
    </xf>
    <xf numFmtId="1" fontId="91" fillId="0" borderId="13" xfId="0" applyNumberFormat="1" applyFont="1" applyBorder="1" applyAlignment="1">
      <alignment horizontal="center"/>
    </xf>
    <xf numFmtId="206" fontId="91" fillId="0" borderId="13" xfId="0" applyNumberFormat="1" applyFont="1" applyBorder="1" applyAlignment="1">
      <alignment horizontal="center"/>
    </xf>
    <xf numFmtId="0" fontId="56" fillId="0" borderId="0" xfId="0" applyFont="1" applyAlignment="1">
      <alignment horizontal="left"/>
    </xf>
    <xf numFmtId="0" fontId="8" fillId="0" borderId="13" xfId="121" applyBorder="1" applyAlignment="1" applyProtection="1">
      <alignment horizontal="left" vertical="center" wrapText="1"/>
      <protection/>
    </xf>
    <xf numFmtId="0" fontId="54" fillId="0" borderId="0" xfId="0" applyFont="1" applyAlignment="1">
      <alignment horizontal="left" wrapText="1"/>
    </xf>
    <xf numFmtId="0" fontId="49" fillId="0" borderId="47" xfId="0" applyFont="1" applyBorder="1" applyAlignment="1">
      <alignment horizontal="center"/>
    </xf>
    <xf numFmtId="214" fontId="69" fillId="0" borderId="13" xfId="0" applyNumberFormat="1" applyFont="1" applyBorder="1" applyAlignment="1">
      <alignment horizontal="center"/>
    </xf>
    <xf numFmtId="1" fontId="69" fillId="0" borderId="13" xfId="0" applyNumberFormat="1" applyFont="1" applyBorder="1" applyAlignment="1">
      <alignment horizontal="center"/>
    </xf>
    <xf numFmtId="0" fontId="69" fillId="0" borderId="44" xfId="0" applyFont="1" applyBorder="1" applyAlignment="1">
      <alignment vertical="center" wrapText="1"/>
    </xf>
    <xf numFmtId="0" fontId="92" fillId="0" borderId="0" xfId="0" applyFont="1" applyAlignment="1" applyProtection="1">
      <alignment/>
      <protection/>
    </xf>
    <xf numFmtId="0" fontId="93" fillId="0" borderId="0" xfId="0" applyFont="1" applyAlignment="1">
      <alignment horizontal="left"/>
    </xf>
    <xf numFmtId="0" fontId="94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214" fontId="1" fillId="0" borderId="29" xfId="0" applyNumberFormat="1" applyFont="1" applyBorder="1" applyAlignment="1">
      <alignment horizontal="center" vertical="top"/>
    </xf>
    <xf numFmtId="0" fontId="1" fillId="0" borderId="48" xfId="150" applyFont="1" applyBorder="1" applyAlignment="1">
      <alignment horizontal="justify" vertical="top" wrapText="1"/>
      <protection/>
    </xf>
    <xf numFmtId="214" fontId="1" fillId="0" borderId="25" xfId="0" applyNumberFormat="1" applyFont="1" applyBorder="1" applyAlignment="1">
      <alignment horizontal="center" vertical="top"/>
    </xf>
    <xf numFmtId="214" fontId="1" fillId="0" borderId="43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212" fontId="69" fillId="0" borderId="13" xfId="0" applyNumberFormat="1" applyFont="1" applyBorder="1" applyAlignment="1">
      <alignment horizontal="center" wrapText="1"/>
    </xf>
    <xf numFmtId="216" fontId="52" fillId="0" borderId="13" xfId="0" applyNumberFormat="1" applyFont="1" applyBorder="1" applyAlignment="1">
      <alignment horizontal="center"/>
    </xf>
    <xf numFmtId="216" fontId="69" fillId="0" borderId="13" xfId="0" applyNumberFormat="1" applyFont="1" applyBorder="1" applyAlignment="1">
      <alignment horizontal="center"/>
    </xf>
    <xf numFmtId="0" fontId="69" fillId="0" borderId="13" xfId="0" applyFont="1" applyBorder="1" applyAlignment="1">
      <alignment horizontal="center" wrapText="1"/>
    </xf>
    <xf numFmtId="217" fontId="69" fillId="0" borderId="13" xfId="0" applyNumberFormat="1" applyFont="1" applyBorder="1" applyAlignment="1">
      <alignment horizontal="center"/>
    </xf>
    <xf numFmtId="49" fontId="80" fillId="0" borderId="13" xfId="0" applyNumberFormat="1" applyFont="1" applyFill="1" applyBorder="1" applyAlignment="1" applyProtection="1">
      <alignment horizontal="center" vertical="center"/>
      <protection/>
    </xf>
    <xf numFmtId="0" fontId="80" fillId="0" borderId="13" xfId="0" applyFont="1" applyFill="1" applyBorder="1" applyAlignment="1" applyProtection="1">
      <alignment horizontal="center" vertical="center" wrapText="1"/>
      <protection/>
    </xf>
    <xf numFmtId="49" fontId="68" fillId="0" borderId="13" xfId="0" applyNumberFormat="1" applyFont="1" applyFill="1" applyBorder="1" applyAlignment="1" applyProtection="1">
      <alignment horizontal="center" vertical="center"/>
      <protection/>
    </xf>
    <xf numFmtId="0" fontId="68" fillId="0" borderId="13" xfId="0" applyFont="1" applyFill="1" applyBorder="1" applyAlignment="1" applyProtection="1">
      <alignment horizontal="center" vertical="center" wrapText="1"/>
      <protection/>
    </xf>
    <xf numFmtId="206" fontId="68" fillId="0" borderId="13" xfId="0" applyNumberFormat="1" applyFont="1" applyBorder="1" applyAlignment="1">
      <alignment horizontal="center"/>
    </xf>
    <xf numFmtId="212" fontId="80" fillId="0" borderId="0" xfId="0" applyNumberFormat="1" applyFont="1" applyBorder="1" applyAlignment="1">
      <alignment horizontal="center"/>
    </xf>
    <xf numFmtId="210" fontId="81" fillId="0" borderId="0" xfId="0" applyNumberFormat="1" applyFont="1" applyAlignment="1">
      <alignment horizontal="center"/>
    </xf>
    <xf numFmtId="210" fontId="82" fillId="0" borderId="0" xfId="0" applyNumberFormat="1" applyFont="1" applyAlignment="1">
      <alignment/>
    </xf>
    <xf numFmtId="0" fontId="81" fillId="0" borderId="0" xfId="0" applyFont="1" applyAlignment="1">
      <alignment/>
    </xf>
    <xf numFmtId="212" fontId="68" fillId="0" borderId="0" xfId="0" applyNumberFormat="1" applyFont="1" applyBorder="1" applyAlignment="1">
      <alignment horizontal="center"/>
    </xf>
    <xf numFmtId="210" fontId="83" fillId="0" borderId="0" xfId="0" applyNumberFormat="1" applyFont="1" applyAlignment="1">
      <alignment horizontal="center"/>
    </xf>
    <xf numFmtId="210" fontId="84" fillId="0" borderId="0" xfId="0" applyNumberFormat="1" applyFont="1" applyAlignment="1">
      <alignment/>
    </xf>
    <xf numFmtId="0" fontId="83" fillId="0" borderId="0" xfId="0" applyFont="1" applyAlignment="1">
      <alignment/>
    </xf>
    <xf numFmtId="215" fontId="80" fillId="0" borderId="13" xfId="0" applyNumberFormat="1" applyFont="1" applyBorder="1" applyAlignment="1">
      <alignment horizontal="center"/>
    </xf>
    <xf numFmtId="0" fontId="52" fillId="0" borderId="49" xfId="153" applyFont="1" applyBorder="1" applyAlignment="1">
      <alignment horizontal="left" vertical="center"/>
      <protection/>
    </xf>
    <xf numFmtId="0" fontId="52" fillId="0" borderId="50" xfId="153" applyFont="1" applyBorder="1" applyAlignment="1">
      <alignment horizontal="left" vertical="center"/>
      <protection/>
    </xf>
    <xf numFmtId="0" fontId="52" fillId="0" borderId="0" xfId="153" applyFont="1" applyAlignment="1">
      <alignment horizontal="center" wrapText="1"/>
      <protection/>
    </xf>
    <xf numFmtId="0" fontId="52" fillId="0" borderId="49" xfId="153" applyFont="1" applyBorder="1" applyAlignment="1">
      <alignment horizontal="center" vertical="center"/>
      <protection/>
    </xf>
    <xf numFmtId="0" fontId="52" fillId="0" borderId="50" xfId="153" applyFont="1" applyBorder="1" applyAlignment="1">
      <alignment horizontal="center" vertical="center"/>
      <protection/>
    </xf>
    <xf numFmtId="0" fontId="52" fillId="0" borderId="49" xfId="153" applyFont="1" applyFill="1" applyBorder="1" applyAlignment="1">
      <alignment horizontal="left" vertical="center"/>
      <protection/>
    </xf>
    <xf numFmtId="0" fontId="52" fillId="0" borderId="50" xfId="153" applyFont="1" applyFill="1" applyBorder="1" applyAlignment="1">
      <alignment horizontal="left" vertical="center"/>
      <protection/>
    </xf>
    <xf numFmtId="0" fontId="54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53" fillId="0" borderId="0" xfId="0" applyNumberFormat="1" applyFont="1" applyBorder="1" applyAlignment="1" applyProtection="1">
      <alignment horizontal="left" vertical="center" wrapText="1"/>
      <protection locked="0"/>
    </xf>
    <xf numFmtId="0" fontId="64" fillId="0" borderId="0" xfId="0" applyFont="1" applyAlignment="1">
      <alignment horizontal="left" wrapText="1"/>
    </xf>
    <xf numFmtId="0" fontId="65" fillId="0" borderId="0" xfId="0" applyFont="1" applyAlignment="1">
      <alignment horizontal="left"/>
    </xf>
    <xf numFmtId="0" fontId="54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46" xfId="0" applyFont="1" applyFill="1" applyBorder="1" applyAlignment="1" applyProtection="1">
      <alignment horizontal="left" vertical="center" wrapText="1"/>
      <protection/>
    </xf>
    <xf numFmtId="0" fontId="69" fillId="0" borderId="52" xfId="0" applyFont="1" applyFill="1" applyBorder="1" applyAlignment="1" applyProtection="1">
      <alignment horizontal="left" vertical="center" wrapText="1"/>
      <protection/>
    </xf>
    <xf numFmtId="0" fontId="52" fillId="0" borderId="13" xfId="0" applyFont="1" applyBorder="1" applyAlignment="1">
      <alignment horizontal="left" vertical="center" wrapText="1"/>
    </xf>
    <xf numFmtId="0" fontId="69" fillId="0" borderId="13" xfId="0" applyFont="1" applyBorder="1" applyAlignment="1">
      <alignment horizontal="left" vertical="center" wrapText="1"/>
    </xf>
    <xf numFmtId="0" fontId="69" fillId="0" borderId="13" xfId="0" applyFont="1" applyBorder="1" applyAlignment="1">
      <alignment vertical="center" wrapText="1"/>
    </xf>
    <xf numFmtId="0" fontId="69" fillId="0" borderId="13" xfId="0" applyFont="1" applyFill="1" applyBorder="1" applyAlignment="1" applyProtection="1">
      <alignment vertical="center" wrapText="1"/>
      <protection/>
    </xf>
    <xf numFmtId="0" fontId="52" fillId="0" borderId="13" xfId="0" applyFont="1" applyFill="1" applyBorder="1" applyAlignment="1" applyProtection="1">
      <alignment vertical="center" wrapText="1"/>
      <protection/>
    </xf>
    <xf numFmtId="0" fontId="69" fillId="0" borderId="13" xfId="0" applyFont="1" applyFill="1" applyBorder="1" applyAlignment="1" applyProtection="1">
      <alignment horizontal="left" vertical="center" wrapText="1"/>
      <protection/>
    </xf>
    <xf numFmtId="0" fontId="80" fillId="0" borderId="13" xfId="0" applyFont="1" applyFill="1" applyBorder="1" applyAlignment="1" applyProtection="1">
      <alignment vertical="center" wrapText="1"/>
      <protection/>
    </xf>
    <xf numFmtId="0" fontId="68" fillId="0" borderId="13" xfId="0" applyFont="1" applyFill="1" applyBorder="1" applyAlignment="1" applyProtection="1">
      <alignment horizontal="left" vertical="center" wrapText="1"/>
      <protection/>
    </xf>
    <xf numFmtId="0" fontId="52" fillId="0" borderId="13" xfId="0" applyFont="1" applyFill="1" applyBorder="1" applyAlignment="1" applyProtection="1">
      <alignment horizontal="left" vertical="center" wrapText="1"/>
      <protection/>
    </xf>
    <xf numFmtId="0" fontId="80" fillId="0" borderId="13" xfId="0" applyFont="1" applyFill="1" applyBorder="1" applyAlignment="1" applyProtection="1">
      <alignment horizontal="left" vertical="center" wrapText="1"/>
      <protection/>
    </xf>
    <xf numFmtId="0" fontId="50" fillId="0" borderId="0" xfId="150" applyFont="1" applyAlignment="1">
      <alignment horizontal="left" vertical="top" wrapText="1"/>
      <protection/>
    </xf>
    <xf numFmtId="0" fontId="69" fillId="0" borderId="48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48" xfId="0" applyFont="1" applyBorder="1" applyAlignment="1">
      <alignment vertical="center" wrapText="1"/>
    </xf>
    <xf numFmtId="0" fontId="69" fillId="0" borderId="19" xfId="0" applyFont="1" applyBorder="1" applyAlignment="1">
      <alignment vertical="center" wrapText="1"/>
    </xf>
    <xf numFmtId="0" fontId="69" fillId="0" borderId="28" xfId="0" applyFont="1" applyBorder="1" applyAlignment="1">
      <alignment horizontal="center" vertical="center" wrapText="1"/>
    </xf>
    <xf numFmtId="0" fontId="69" fillId="0" borderId="28" xfId="0" applyFont="1" applyBorder="1" applyAlignment="1">
      <alignment vertical="center" wrapText="1"/>
    </xf>
    <xf numFmtId="0" fontId="50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49" xfId="0" applyFont="1" applyBorder="1" applyAlignment="1">
      <alignment horizontal="left" wrapText="1"/>
    </xf>
    <xf numFmtId="0" fontId="1" fillId="0" borderId="50" xfId="0" applyFont="1" applyBorder="1" applyAlignment="1">
      <alignment horizontal="left" wrapText="1"/>
    </xf>
    <xf numFmtId="0" fontId="1" fillId="0" borderId="53" xfId="0" applyFont="1" applyBorder="1" applyAlignment="1">
      <alignment horizontal="left" wrapText="1"/>
    </xf>
    <xf numFmtId="49" fontId="1" fillId="0" borderId="49" xfId="0" applyNumberFormat="1" applyFont="1" applyBorder="1" applyAlignment="1">
      <alignment horizontal="center" wrapText="1"/>
    </xf>
    <xf numFmtId="49" fontId="1" fillId="0" borderId="50" xfId="0" applyNumberFormat="1" applyFont="1" applyBorder="1" applyAlignment="1">
      <alignment horizontal="center" wrapText="1"/>
    </xf>
    <xf numFmtId="49" fontId="1" fillId="0" borderId="5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/>
    </xf>
    <xf numFmtId="0" fontId="1" fillId="0" borderId="55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0" fontId="1" fillId="0" borderId="52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49" fontId="1" fillId="0" borderId="47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9" xfId="0" applyFont="1" applyBorder="1" applyAlignment="1">
      <alignment horizontal="justify" wrapText="1"/>
    </xf>
    <xf numFmtId="0" fontId="1" fillId="0" borderId="50" xfId="0" applyFont="1" applyBorder="1" applyAlignment="1">
      <alignment horizontal="justify" wrapText="1"/>
    </xf>
    <xf numFmtId="0" fontId="1" fillId="0" borderId="53" xfId="0" applyFont="1" applyBorder="1" applyAlignment="1">
      <alignment horizontal="justify" wrapText="1"/>
    </xf>
    <xf numFmtId="0" fontId="1" fillId="0" borderId="49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6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0" fillId="0" borderId="0" xfId="0" applyFont="1" applyAlignment="1">
      <alignment horizontal="left" wrapText="1"/>
    </xf>
    <xf numFmtId="0" fontId="63" fillId="4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150" applyFont="1" applyBorder="1" applyAlignment="1">
      <alignment horizontal="left" vertical="top" wrapText="1"/>
      <protection/>
    </xf>
    <xf numFmtId="0" fontId="1" fillId="0" borderId="0" xfId="0" applyFont="1" applyAlignment="1">
      <alignment horizontal="right" wrapText="1"/>
    </xf>
    <xf numFmtId="0" fontId="53" fillId="0" borderId="0" xfId="0" applyFont="1" applyAlignment="1">
      <alignment horizontal="right"/>
    </xf>
    <xf numFmtId="0" fontId="50" fillId="0" borderId="0" xfId="0" applyFont="1" applyAlignment="1">
      <alignment horizontal="left" vertical="center" wrapText="1"/>
    </xf>
    <xf numFmtId="0" fontId="1" fillId="0" borderId="57" xfId="0" applyFont="1" applyFill="1" applyBorder="1" applyAlignment="1" applyProtection="1">
      <alignment horizontal="left" wrapText="1"/>
      <protection/>
    </xf>
    <xf numFmtId="0" fontId="1" fillId="0" borderId="31" xfId="0" applyFont="1" applyFill="1" applyBorder="1" applyAlignment="1" applyProtection="1">
      <alignment horizontal="left" wrapText="1"/>
      <protection/>
    </xf>
    <xf numFmtId="0" fontId="51" fillId="0" borderId="0" xfId="0" applyFont="1" applyFill="1" applyAlignment="1">
      <alignment horizontal="left" vertical="center" wrapText="1"/>
    </xf>
    <xf numFmtId="0" fontId="55" fillId="0" borderId="30" xfId="121" applyFont="1" applyBorder="1" applyAlignment="1" applyProtection="1">
      <alignment horizontal="left" vertical="center" wrapText="1"/>
      <protection/>
    </xf>
    <xf numFmtId="0" fontId="55" fillId="0" borderId="19" xfId="0" applyFont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58" xfId="0" applyNumberFormat="1" applyFont="1" applyFill="1" applyBorder="1" applyAlignment="1">
      <alignment horizontal="center" vertical="center" wrapText="1"/>
    </xf>
    <xf numFmtId="0" fontId="1" fillId="0" borderId="59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1" fillId="0" borderId="60" xfId="0" applyNumberFormat="1" applyFont="1" applyFill="1" applyBorder="1" applyAlignment="1">
      <alignment horizontal="center" vertical="center" wrapText="1"/>
    </xf>
    <xf numFmtId="0" fontId="1" fillId="0" borderId="61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2" fontId="95" fillId="0" borderId="13" xfId="0" applyNumberFormat="1" applyFont="1" applyBorder="1" applyAlignment="1">
      <alignment horizontal="center"/>
    </xf>
    <xf numFmtId="2" fontId="96" fillId="0" borderId="13" xfId="0" applyNumberFormat="1" applyFont="1" applyBorder="1" applyAlignment="1">
      <alignment horizontal="center"/>
    </xf>
    <xf numFmtId="180" fontId="91" fillId="0" borderId="13" xfId="0" applyNumberFormat="1" applyFont="1" applyBorder="1" applyAlignment="1">
      <alignment horizontal="center"/>
    </xf>
    <xf numFmtId="214" fontId="91" fillId="0" borderId="13" xfId="0" applyNumberFormat="1" applyFont="1" applyBorder="1" applyAlignment="1">
      <alignment horizontal="center"/>
    </xf>
  </cellXfs>
  <cellStyles count="168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_РРЅС„РѕСЂРјР°С†РёСЏ РѕР± СѓСЃР»СѓРіР°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й заголовок" xfId="139"/>
    <cellStyle name="Мой заголовок листа" xfId="140"/>
    <cellStyle name="Мои наименования показателей" xfId="141"/>
    <cellStyle name="Мои наименования показателей 2" xfId="142"/>
    <cellStyle name="Мои наименования показателей 3" xfId="143"/>
    <cellStyle name="Мои наименования показателей 4" xfId="144"/>
    <cellStyle name="Мои наименования показателей 5" xfId="145"/>
    <cellStyle name="Мои наименования показателей_BALANCE.TBO.1.71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ЖКУ_проект3" xfId="152"/>
    <cellStyle name="Обычный_КГМК-Заполярный -ТЕПЛО-2013" xfId="153"/>
    <cellStyle name="Followed Hyperlink" xfId="154"/>
    <cellStyle name="Плохой" xfId="155"/>
    <cellStyle name="Поле ввода" xfId="156"/>
    <cellStyle name="Пояснение" xfId="157"/>
    <cellStyle name="Примечание" xfId="158"/>
    <cellStyle name="Примечание 2" xfId="159"/>
    <cellStyle name="Примечание 3" xfId="160"/>
    <cellStyle name="Примечание 4" xfId="161"/>
    <cellStyle name="Примечание 5" xfId="162"/>
    <cellStyle name="Percent" xfId="163"/>
    <cellStyle name="Связанная ячейка" xfId="164"/>
    <cellStyle name="Стиль 1" xfId="165"/>
    <cellStyle name="ТЕКСТ" xfId="166"/>
    <cellStyle name="Текст предупреждения" xfId="167"/>
    <cellStyle name="Текстовый" xfId="168"/>
    <cellStyle name="Тысячи [0]_3Com" xfId="169"/>
    <cellStyle name="Тысячи_3Com" xfId="170"/>
    <cellStyle name="ФИКСИРОВАННЫЙ" xfId="171"/>
    <cellStyle name="Comma" xfId="172"/>
    <cellStyle name="Comma [0]" xfId="173"/>
    <cellStyle name="Финансовый 2" xfId="174"/>
    <cellStyle name="Формула" xfId="175"/>
    <cellStyle name="ФормулаВБ" xfId="176"/>
    <cellStyle name="ФормулаНаКонтроль" xfId="177"/>
    <cellStyle name="Хороший" xfId="178"/>
    <cellStyle name="Џђћ–…ќ’ќ›‰" xfId="1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Rar$DI00.656\&#1082;%20&#1091;&#1090;&#1074;&#1077;&#1088;&#1078;&#1076;&#1077;&#1085;&#1080;&#1102;\JKH.OPEN.INFO.WARM(v0.5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Rar$DI00.656\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WARM(v3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mrp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mmrp.ru/" TargetMode="External" /><Relationship Id="rId2" Type="http://schemas.openxmlformats.org/officeDocument/2006/relationships/hyperlink" Target="mailto:mail@mmrp.ru" TargetMode="Externa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view="pageBreakPreview" zoomScaleNormal="85" zoomScaleSheetLayoutView="100" zoomScalePageLayoutView="0" workbookViewId="0" topLeftCell="A1">
      <selection activeCell="B5" sqref="B5"/>
    </sheetView>
  </sheetViews>
  <sheetFormatPr defaultColWidth="0" defaultRowHeight="12.75" zeroHeight="1"/>
  <cols>
    <col min="1" max="1" width="9.125" style="7" customWidth="1"/>
    <col min="2" max="2" width="16.75390625" style="8" customWidth="1"/>
    <col min="3" max="12" width="9.125" style="7" customWidth="1"/>
    <col min="13" max="13" width="14.00390625" style="7" customWidth="1"/>
    <col min="14" max="14" width="9.125" style="17" customWidth="1"/>
    <col min="15" max="16384" width="0" style="7" hidden="1" customWidth="1"/>
  </cols>
  <sheetData>
    <row r="1" spans="1:13" ht="31.5" customHeight="1">
      <c r="A1" s="230" t="s">
        <v>30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ht="15"/>
    <row r="3" spans="1:14" s="11" customFormat="1" ht="31.5" customHeight="1">
      <c r="A3" s="16" t="s">
        <v>23</v>
      </c>
      <c r="B3" s="10"/>
      <c r="C3" s="231" t="s">
        <v>24</v>
      </c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18"/>
    </row>
    <row r="4" spans="1:14" s="11" customFormat="1" ht="21" customHeight="1">
      <c r="A4" s="12"/>
      <c r="B4" s="10" t="s">
        <v>29</v>
      </c>
      <c r="C4" s="233" t="s">
        <v>10</v>
      </c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19"/>
    </row>
    <row r="5" spans="1:14" s="11" customFormat="1" ht="20.25" customHeight="1">
      <c r="A5" s="13"/>
      <c r="B5" s="10" t="s">
        <v>26</v>
      </c>
      <c r="C5" s="228" t="s">
        <v>11</v>
      </c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18"/>
    </row>
    <row r="6" spans="1:14" s="11" customFormat="1" ht="21.75" customHeight="1">
      <c r="A6" s="14"/>
      <c r="B6" s="10" t="s">
        <v>27</v>
      </c>
      <c r="C6" s="228" t="s">
        <v>12</v>
      </c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18"/>
    </row>
    <row r="7" spans="1:14" s="11" customFormat="1" ht="21" customHeight="1">
      <c r="A7" s="15"/>
      <c r="B7" s="10" t="s">
        <v>28</v>
      </c>
      <c r="C7" s="228" t="s">
        <v>25</v>
      </c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18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</sheetData>
  <sheetProtection/>
  <mergeCells count="6">
    <mergeCell ref="C7:M7"/>
    <mergeCell ref="A1:M1"/>
    <mergeCell ref="C3:M3"/>
    <mergeCell ref="C4:M4"/>
    <mergeCell ref="C5:M5"/>
    <mergeCell ref="C6:M6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58.75390625" style="9" customWidth="1"/>
    <col min="2" max="2" width="38.375" style="9" customWidth="1"/>
    <col min="3" max="16384" width="9.125" style="9" customWidth="1"/>
  </cols>
  <sheetData>
    <row r="1" spans="1:2" ht="12.75">
      <c r="A1" s="315"/>
      <c r="B1" s="315"/>
    </row>
    <row r="2" spans="1:2" ht="12.75">
      <c r="A2" s="47"/>
      <c r="B2" s="47"/>
    </row>
    <row r="3" spans="1:2" ht="60" customHeight="1">
      <c r="A3" s="316" t="s">
        <v>22</v>
      </c>
      <c r="B3" s="316"/>
    </row>
    <row r="4" spans="1:2" ht="16.5">
      <c r="A4" s="319"/>
      <c r="B4" s="319"/>
    </row>
    <row r="5" ht="17.25" thickBot="1">
      <c r="A5" s="6"/>
    </row>
    <row r="6" spans="1:2" s="1" customFormat="1" ht="225.75" customHeight="1">
      <c r="A6" s="30" t="s">
        <v>4</v>
      </c>
      <c r="B6" s="48" t="s">
        <v>61</v>
      </c>
    </row>
    <row r="7" spans="1:3" s="1" customFormat="1" ht="39" customHeight="1">
      <c r="A7" s="31" t="s">
        <v>21</v>
      </c>
      <c r="B7" s="320" t="s">
        <v>143</v>
      </c>
      <c r="C7" s="4"/>
    </row>
    <row r="8" spans="1:2" s="1" customFormat="1" ht="55.5" customHeight="1" thickBot="1">
      <c r="A8" s="32" t="s">
        <v>5</v>
      </c>
      <c r="B8" s="321"/>
    </row>
    <row r="9" ht="15.75">
      <c r="A9" s="1"/>
    </row>
  </sheetData>
  <sheetProtection/>
  <mergeCells count="4">
    <mergeCell ref="A3:B3"/>
    <mergeCell ref="A4:B4"/>
    <mergeCell ref="B7:B8"/>
    <mergeCell ref="A1:B1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5"/>
  <sheetViews>
    <sheetView zoomScale="75" zoomScaleNormal="75" zoomScalePageLayoutView="0" workbookViewId="0" topLeftCell="A1">
      <selection activeCell="N16" sqref="N16"/>
    </sheetView>
  </sheetViews>
  <sheetFormatPr defaultColWidth="9.00390625" defaultRowHeight="12.75"/>
  <cols>
    <col min="1" max="1" width="4.00390625" style="95" customWidth="1"/>
    <col min="2" max="2" width="63.75390625" style="2" customWidth="1"/>
    <col min="3" max="3" width="14.375" style="2" customWidth="1"/>
    <col min="4" max="4" width="15.625" style="24" customWidth="1"/>
    <col min="5" max="5" width="15.125" style="24" customWidth="1"/>
    <col min="6" max="6" width="18.25390625" style="2" hidden="1" customWidth="1"/>
    <col min="7" max="16384" width="9.125" style="2" customWidth="1"/>
  </cols>
  <sheetData>
    <row r="1" ht="19.5" customHeight="1"/>
    <row r="2" spans="1:5" s="5" customFormat="1" ht="39.75" customHeight="1">
      <c r="A2" s="68"/>
      <c r="B2" s="329" t="s">
        <v>115</v>
      </c>
      <c r="C2" s="329"/>
      <c r="D2" s="329"/>
      <c r="E2" s="329"/>
    </row>
    <row r="3" spans="1:5" s="5" customFormat="1" ht="16.5">
      <c r="A3" s="68"/>
      <c r="B3" s="322"/>
      <c r="C3" s="322"/>
      <c r="D3" s="6"/>
      <c r="E3" s="6"/>
    </row>
    <row r="4" spans="2:3" ht="16.5" thickBot="1">
      <c r="B4" s="1"/>
      <c r="C4" s="1"/>
    </row>
    <row r="5" spans="1:6" ht="30.75" customHeight="1" thickBot="1">
      <c r="A5" s="82"/>
      <c r="B5" s="26" t="s">
        <v>6</v>
      </c>
      <c r="C5" s="78" t="s">
        <v>45</v>
      </c>
      <c r="D5" s="85" t="s">
        <v>46</v>
      </c>
      <c r="E5" s="85" t="s">
        <v>113</v>
      </c>
      <c r="F5" s="2" t="s">
        <v>139</v>
      </c>
    </row>
    <row r="6" spans="1:5" ht="28.5" customHeight="1" thickBot="1">
      <c r="A6" s="85" t="s">
        <v>117</v>
      </c>
      <c r="B6" s="86" t="s">
        <v>7</v>
      </c>
      <c r="C6" s="323" t="s">
        <v>43</v>
      </c>
      <c r="D6" s="324"/>
      <c r="E6" s="325"/>
    </row>
    <row r="7" spans="1:5" ht="36" customHeight="1">
      <c r="A7" s="96" t="s">
        <v>118</v>
      </c>
      <c r="B7" s="87" t="s">
        <v>39</v>
      </c>
      <c r="C7" s="330"/>
      <c r="D7" s="331"/>
      <c r="E7" s="332"/>
    </row>
    <row r="8" spans="1:6" ht="33.75" customHeight="1">
      <c r="A8" s="99" t="s">
        <v>123</v>
      </c>
      <c r="B8" s="88" t="s">
        <v>40</v>
      </c>
      <c r="C8" s="28">
        <v>5217.85</v>
      </c>
      <c r="D8" s="28">
        <v>5416.36</v>
      </c>
      <c r="E8" s="28">
        <v>5622.55</v>
      </c>
      <c r="F8" s="2">
        <v>5211.71</v>
      </c>
    </row>
    <row r="9" spans="1:6" ht="48" customHeight="1">
      <c r="A9" s="99" t="s">
        <v>124</v>
      </c>
      <c r="B9" s="89" t="s">
        <v>41</v>
      </c>
      <c r="C9" s="29">
        <v>5298.11</v>
      </c>
      <c r="D9" s="29">
        <v>5500</v>
      </c>
      <c r="E9" s="29">
        <v>5709.8</v>
      </c>
      <c r="F9" s="2">
        <v>5335.94</v>
      </c>
    </row>
    <row r="10" spans="1:6" ht="39" customHeight="1" thickBot="1">
      <c r="A10" s="97" t="s">
        <v>125</v>
      </c>
      <c r="B10" s="90" t="s">
        <v>42</v>
      </c>
      <c r="C10" s="27">
        <v>5666.99</v>
      </c>
      <c r="D10" s="27">
        <v>5884.9</v>
      </c>
      <c r="E10" s="27">
        <v>6111.34</v>
      </c>
      <c r="F10" s="2">
        <v>5684.48</v>
      </c>
    </row>
    <row r="11" spans="1:5" ht="27.75" customHeight="1" thickBot="1">
      <c r="A11" s="85" t="s">
        <v>119</v>
      </c>
      <c r="B11" s="91" t="s">
        <v>8</v>
      </c>
      <c r="C11" s="326" t="s">
        <v>114</v>
      </c>
      <c r="D11" s="327"/>
      <c r="E11" s="328"/>
    </row>
    <row r="12" spans="1:5" ht="33.75" customHeight="1">
      <c r="A12" s="96" t="s">
        <v>120</v>
      </c>
      <c r="B12" s="87" t="s">
        <v>116</v>
      </c>
      <c r="C12" s="79">
        <v>249927</v>
      </c>
      <c r="D12" s="84">
        <v>259469.69</v>
      </c>
      <c r="E12" s="84">
        <v>269393.51</v>
      </c>
    </row>
    <row r="13" spans="1:5" ht="66" customHeight="1" thickBot="1">
      <c r="A13" s="97" t="s">
        <v>126</v>
      </c>
      <c r="B13" s="90" t="s">
        <v>44</v>
      </c>
      <c r="C13" s="80">
        <f>36059.38/10</f>
        <v>3605.9379999999996</v>
      </c>
      <c r="D13" s="77"/>
      <c r="E13" s="77"/>
    </row>
    <row r="14" spans="1:5" ht="22.5" customHeight="1" thickBot="1">
      <c r="A14" s="85" t="s">
        <v>121</v>
      </c>
      <c r="B14" s="86" t="s">
        <v>38</v>
      </c>
      <c r="C14" s="81">
        <v>46608</v>
      </c>
      <c r="D14" s="93">
        <v>46608</v>
      </c>
      <c r="E14" s="93">
        <v>46608</v>
      </c>
    </row>
    <row r="15" spans="1:5" ht="22.5" customHeight="1" thickBot="1">
      <c r="A15" s="98" t="s">
        <v>122</v>
      </c>
      <c r="B15" s="92" t="s">
        <v>9</v>
      </c>
      <c r="C15" s="83" t="s">
        <v>13</v>
      </c>
      <c r="D15" s="94" t="s">
        <v>78</v>
      </c>
      <c r="E15" s="94" t="s">
        <v>78</v>
      </c>
    </row>
  </sheetData>
  <sheetProtection/>
  <mergeCells count="5">
    <mergeCell ref="B3:C3"/>
    <mergeCell ref="C6:E6"/>
    <mergeCell ref="C11:E11"/>
    <mergeCell ref="B2:E2"/>
    <mergeCell ref="C7:E7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5"/>
  <sheetViews>
    <sheetView zoomScale="75" zoomScaleNormal="75" zoomScalePageLayoutView="0" workbookViewId="0" topLeftCell="A1">
      <selection activeCell="T24" sqref="T24"/>
    </sheetView>
  </sheetViews>
  <sheetFormatPr defaultColWidth="9.00390625" defaultRowHeight="12.75"/>
  <cols>
    <col min="1" max="1" width="4.00390625" style="95" customWidth="1"/>
    <col min="2" max="2" width="63.75390625" style="2" customWidth="1"/>
    <col min="3" max="3" width="20.125" style="2" customWidth="1"/>
    <col min="4" max="4" width="14.375" style="2" hidden="1" customWidth="1"/>
    <col min="5" max="5" width="15.625" style="24" hidden="1" customWidth="1"/>
    <col min="6" max="6" width="15.125" style="24" hidden="1" customWidth="1"/>
    <col min="7" max="7" width="18.25390625" style="2" customWidth="1"/>
    <col min="8" max="16384" width="9.125" style="2" customWidth="1"/>
  </cols>
  <sheetData>
    <row r="1" ht="19.5" customHeight="1"/>
    <row r="2" spans="1:6" s="5" customFormat="1" ht="39.75" customHeight="1">
      <c r="A2" s="68"/>
      <c r="B2" s="329" t="s">
        <v>142</v>
      </c>
      <c r="C2" s="329"/>
      <c r="D2" s="329"/>
      <c r="E2" s="329"/>
      <c r="F2" s="329"/>
    </row>
    <row r="3" spans="1:6" s="5" customFormat="1" ht="16.5">
      <c r="A3" s="68"/>
      <c r="B3" s="322"/>
      <c r="C3" s="322"/>
      <c r="D3" s="322"/>
      <c r="E3" s="6"/>
      <c r="F3" s="6"/>
    </row>
    <row r="4" spans="2:4" ht="16.5" thickBot="1">
      <c r="B4" s="1"/>
      <c r="C4" s="1"/>
      <c r="D4" s="1"/>
    </row>
    <row r="5" spans="1:6" ht="30.75" customHeight="1" thickBot="1">
      <c r="A5" s="82"/>
      <c r="B5" s="26" t="s">
        <v>6</v>
      </c>
      <c r="C5" s="26" t="s">
        <v>46</v>
      </c>
      <c r="D5" s="78" t="s">
        <v>45</v>
      </c>
      <c r="E5" s="85" t="s">
        <v>46</v>
      </c>
      <c r="F5" s="85" t="s">
        <v>113</v>
      </c>
    </row>
    <row r="6" spans="1:6" ht="28.5" customHeight="1" thickBot="1">
      <c r="A6" s="85" t="s">
        <v>117</v>
      </c>
      <c r="B6" s="86" t="s">
        <v>7</v>
      </c>
      <c r="C6" s="118" t="s">
        <v>43</v>
      </c>
      <c r="D6" s="323" t="s">
        <v>43</v>
      </c>
      <c r="E6" s="324"/>
      <c r="F6" s="325"/>
    </row>
    <row r="7" spans="1:6" ht="36" customHeight="1">
      <c r="A7" s="96" t="s">
        <v>118</v>
      </c>
      <c r="B7" s="128" t="s">
        <v>39</v>
      </c>
      <c r="C7" s="119"/>
      <c r="D7" s="330"/>
      <c r="E7" s="331"/>
      <c r="F7" s="332"/>
    </row>
    <row r="8" spans="1:6" ht="27.75" customHeight="1">
      <c r="A8" s="99" t="s">
        <v>123</v>
      </c>
      <c r="B8" s="122" t="s">
        <v>40</v>
      </c>
      <c r="C8" s="120">
        <v>5211.71</v>
      </c>
      <c r="D8" s="28">
        <v>5217.85</v>
      </c>
      <c r="E8" s="28">
        <v>5416.36</v>
      </c>
      <c r="F8" s="28">
        <v>5622.55</v>
      </c>
    </row>
    <row r="9" spans="1:6" ht="48" customHeight="1">
      <c r="A9" s="99" t="s">
        <v>124</v>
      </c>
      <c r="B9" s="123" t="s">
        <v>140</v>
      </c>
      <c r="C9" s="120">
        <v>5335.94</v>
      </c>
      <c r="D9" s="29">
        <v>5298.11</v>
      </c>
      <c r="E9" s="29">
        <v>5500</v>
      </c>
      <c r="F9" s="29">
        <v>5709.8</v>
      </c>
    </row>
    <row r="10" spans="1:6" ht="39" customHeight="1" thickBot="1">
      <c r="A10" s="98" t="s">
        <v>125</v>
      </c>
      <c r="B10" s="124" t="s">
        <v>141</v>
      </c>
      <c r="C10" s="121">
        <v>5684.48</v>
      </c>
      <c r="D10" s="27">
        <v>5666.99</v>
      </c>
      <c r="E10" s="27">
        <v>5884.9</v>
      </c>
      <c r="F10" s="27">
        <v>6111.34</v>
      </c>
    </row>
    <row r="11" spans="1:6" ht="27.75" customHeight="1" thickBot="1">
      <c r="A11" s="94" t="s">
        <v>119</v>
      </c>
      <c r="B11" s="91" t="s">
        <v>8</v>
      </c>
      <c r="C11" s="125">
        <v>2017</v>
      </c>
      <c r="D11" s="326" t="s">
        <v>114</v>
      </c>
      <c r="E11" s="327"/>
      <c r="F11" s="328"/>
    </row>
    <row r="12" spans="1:6" ht="33.75" customHeight="1">
      <c r="A12" s="96" t="s">
        <v>120</v>
      </c>
      <c r="B12" s="87" t="s">
        <v>116</v>
      </c>
      <c r="C12" s="126">
        <v>202883.66</v>
      </c>
      <c r="D12" s="79">
        <v>249927</v>
      </c>
      <c r="E12" s="84">
        <v>259469.69</v>
      </c>
      <c r="F12" s="84">
        <v>269393.51</v>
      </c>
    </row>
    <row r="13" spans="1:6" ht="66" customHeight="1" thickBot="1">
      <c r="A13" s="97" t="s">
        <v>126</v>
      </c>
      <c r="B13" s="90" t="s">
        <v>44</v>
      </c>
      <c r="C13" s="129">
        <v>5434.6</v>
      </c>
      <c r="D13" s="80">
        <f>36059.38/10</f>
        <v>3605.9379999999996</v>
      </c>
      <c r="E13" s="77"/>
      <c r="F13" s="77"/>
    </row>
    <row r="14" spans="1:6" ht="22.5" customHeight="1" thickBot="1">
      <c r="A14" s="85" t="s">
        <v>121</v>
      </c>
      <c r="B14" s="86" t="s">
        <v>38</v>
      </c>
      <c r="C14" s="127">
        <v>37900</v>
      </c>
      <c r="D14" s="81">
        <v>46608</v>
      </c>
      <c r="E14" s="93">
        <v>46608</v>
      </c>
      <c r="F14" s="93">
        <v>46608</v>
      </c>
    </row>
    <row r="15" spans="1:6" ht="22.5" customHeight="1" thickBot="1">
      <c r="A15" s="98" t="s">
        <v>122</v>
      </c>
      <c r="B15" s="92" t="s">
        <v>9</v>
      </c>
      <c r="C15" s="125" t="s">
        <v>78</v>
      </c>
      <c r="D15" s="83" t="s">
        <v>13</v>
      </c>
      <c r="E15" s="94" t="s">
        <v>78</v>
      </c>
      <c r="F15" s="94" t="s">
        <v>78</v>
      </c>
    </row>
  </sheetData>
  <sheetProtection/>
  <mergeCells count="5">
    <mergeCell ref="D11:F11"/>
    <mergeCell ref="B2:F2"/>
    <mergeCell ref="B3:D3"/>
    <mergeCell ref="D6:F6"/>
    <mergeCell ref="D7:F7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4.00390625" style="95" customWidth="1"/>
    <col min="2" max="2" width="63.75390625" style="2" customWidth="1"/>
    <col min="3" max="3" width="20.125" style="2" customWidth="1"/>
    <col min="4" max="4" width="14.375" style="2" hidden="1" customWidth="1"/>
    <col min="5" max="5" width="15.625" style="24" hidden="1" customWidth="1"/>
    <col min="6" max="6" width="15.125" style="24" hidden="1" customWidth="1"/>
    <col min="7" max="7" width="18.25390625" style="2" customWidth="1"/>
    <col min="8" max="16384" width="9.125" style="2" customWidth="1"/>
  </cols>
  <sheetData>
    <row r="1" ht="19.5" customHeight="1"/>
    <row r="2" spans="1:6" s="5" customFormat="1" ht="39.75" customHeight="1">
      <c r="A2" s="68"/>
      <c r="B2" s="329" t="s">
        <v>281</v>
      </c>
      <c r="C2" s="329"/>
      <c r="D2" s="329"/>
      <c r="E2" s="329"/>
      <c r="F2" s="329"/>
    </row>
    <row r="3" spans="1:6" s="5" customFormat="1" ht="16.5">
      <c r="A3" s="68"/>
      <c r="B3" s="322"/>
      <c r="C3" s="322"/>
      <c r="D3" s="322"/>
      <c r="E3" s="6"/>
      <c r="F3" s="6"/>
    </row>
    <row r="4" spans="2:4" ht="16.5" thickBot="1">
      <c r="B4" s="1"/>
      <c r="C4" s="1"/>
      <c r="D4" s="1"/>
    </row>
    <row r="5" spans="1:6" ht="30.75" customHeight="1" thickBot="1">
      <c r="A5" s="82"/>
      <c r="B5" s="26" t="s">
        <v>6</v>
      </c>
      <c r="C5" s="26" t="s">
        <v>113</v>
      </c>
      <c r="D5" s="78" t="s">
        <v>45</v>
      </c>
      <c r="E5" s="85" t="s">
        <v>46</v>
      </c>
      <c r="F5" s="85" t="s">
        <v>113</v>
      </c>
    </row>
    <row r="6" spans="1:6" ht="28.5" customHeight="1" thickBot="1">
      <c r="A6" s="85" t="s">
        <v>117</v>
      </c>
      <c r="B6" s="86" t="s">
        <v>7</v>
      </c>
      <c r="C6" s="118" t="s">
        <v>43</v>
      </c>
      <c r="D6" s="323" t="s">
        <v>43</v>
      </c>
      <c r="E6" s="324"/>
      <c r="F6" s="325"/>
    </row>
    <row r="7" spans="1:6" ht="36" customHeight="1">
      <c r="A7" s="96" t="s">
        <v>118</v>
      </c>
      <c r="B7" s="128" t="s">
        <v>39</v>
      </c>
      <c r="C7" s="119"/>
      <c r="D7" s="330"/>
      <c r="E7" s="331"/>
      <c r="F7" s="332"/>
    </row>
    <row r="8" spans="1:6" ht="27.75" customHeight="1">
      <c r="A8" s="99" t="s">
        <v>123</v>
      </c>
      <c r="B8" s="122" t="s">
        <v>40</v>
      </c>
      <c r="C8" s="120">
        <v>9006.02</v>
      </c>
      <c r="D8" s="28">
        <v>5217.85</v>
      </c>
      <c r="E8" s="28">
        <v>5416.36</v>
      </c>
      <c r="F8" s="28">
        <v>5622.55</v>
      </c>
    </row>
    <row r="9" spans="1:6" ht="48" customHeight="1">
      <c r="A9" s="99" t="s">
        <v>124</v>
      </c>
      <c r="B9" s="123" t="s">
        <v>140</v>
      </c>
      <c r="C9" s="120">
        <v>9006.02</v>
      </c>
      <c r="D9" s="29">
        <v>5298.11</v>
      </c>
      <c r="E9" s="29">
        <v>5500</v>
      </c>
      <c r="F9" s="29">
        <v>5709.8</v>
      </c>
    </row>
    <row r="10" spans="1:6" ht="39" customHeight="1" thickBot="1">
      <c r="A10" s="98" t="s">
        <v>125</v>
      </c>
      <c r="B10" s="124" t="s">
        <v>141</v>
      </c>
      <c r="C10" s="121">
        <v>9362.92</v>
      </c>
      <c r="D10" s="27">
        <v>5666.99</v>
      </c>
      <c r="E10" s="27">
        <v>5884.9</v>
      </c>
      <c r="F10" s="27">
        <v>6111.34</v>
      </c>
    </row>
    <row r="11" spans="1:6" ht="27.75" customHeight="1" thickBot="1">
      <c r="A11" s="94" t="s">
        <v>119</v>
      </c>
      <c r="B11" s="91" t="s">
        <v>8</v>
      </c>
      <c r="C11" s="125">
        <v>2018</v>
      </c>
      <c r="D11" s="326" t="s">
        <v>114</v>
      </c>
      <c r="E11" s="327"/>
      <c r="F11" s="328"/>
    </row>
    <row r="12" spans="1:6" ht="33.75" customHeight="1">
      <c r="A12" s="96" t="s">
        <v>120</v>
      </c>
      <c r="B12" s="87" t="s">
        <v>116</v>
      </c>
      <c r="C12" s="126">
        <v>191907.1</v>
      </c>
      <c r="D12" s="79">
        <v>249927</v>
      </c>
      <c r="E12" s="84">
        <v>259469.69</v>
      </c>
      <c r="F12" s="84">
        <v>269393.51</v>
      </c>
    </row>
    <row r="13" spans="1:6" ht="66" customHeight="1" thickBot="1">
      <c r="A13" s="97" t="s">
        <v>126</v>
      </c>
      <c r="B13" s="90" t="s">
        <v>44</v>
      </c>
      <c r="C13" s="129">
        <v>89959</v>
      </c>
      <c r="D13" s="80">
        <f>36059.38/10</f>
        <v>3605.9379999999996</v>
      </c>
      <c r="E13" s="77"/>
      <c r="F13" s="77"/>
    </row>
    <row r="14" spans="1:6" ht="22.5" customHeight="1" thickBot="1">
      <c r="A14" s="85" t="s">
        <v>121</v>
      </c>
      <c r="B14" s="86" t="s">
        <v>38</v>
      </c>
      <c r="C14" s="127">
        <v>20.87795</v>
      </c>
      <c r="D14" s="81">
        <v>46608</v>
      </c>
      <c r="E14" s="93">
        <v>46608</v>
      </c>
      <c r="F14" s="93">
        <v>46608</v>
      </c>
    </row>
    <row r="15" spans="1:6" ht="22.5" customHeight="1" thickBot="1">
      <c r="A15" s="98" t="s">
        <v>122</v>
      </c>
      <c r="B15" s="92" t="s">
        <v>9</v>
      </c>
      <c r="C15" s="125" t="s">
        <v>78</v>
      </c>
      <c r="D15" s="83" t="s">
        <v>13</v>
      </c>
      <c r="E15" s="94" t="s">
        <v>78</v>
      </c>
      <c r="F15" s="94" t="s">
        <v>78</v>
      </c>
    </row>
  </sheetData>
  <sheetProtection/>
  <mergeCells count="5">
    <mergeCell ref="B2:F2"/>
    <mergeCell ref="B3:D3"/>
    <mergeCell ref="D6:F6"/>
    <mergeCell ref="D7:F7"/>
    <mergeCell ref="D11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2"/>
  <sheetViews>
    <sheetView zoomScalePageLayoutView="0" workbookViewId="0" topLeftCell="A19">
      <selection activeCell="F63" sqref="F63"/>
    </sheetView>
  </sheetViews>
  <sheetFormatPr defaultColWidth="9.00390625" defaultRowHeight="12.75"/>
  <cols>
    <col min="1" max="1" width="57.75390625" style="1" customWidth="1"/>
    <col min="2" max="2" width="29.375" style="24" customWidth="1"/>
    <col min="3" max="16384" width="9.125" style="1" customWidth="1"/>
  </cols>
  <sheetData>
    <row r="1" spans="1:3" ht="81.75" customHeight="1">
      <c r="A1" s="235" t="s">
        <v>152</v>
      </c>
      <c r="B1" s="235"/>
      <c r="C1" s="33"/>
    </row>
    <row r="2" spans="1:2" ht="15.75">
      <c r="A2" s="236" t="s">
        <v>34</v>
      </c>
      <c r="B2" s="236"/>
    </row>
    <row r="3" spans="1:2" ht="38.25">
      <c r="A3" s="34" t="s">
        <v>33</v>
      </c>
      <c r="B3" s="35" t="s">
        <v>127</v>
      </c>
    </row>
    <row r="4" spans="1:2" ht="63.75">
      <c r="A4" s="34" t="s">
        <v>35</v>
      </c>
      <c r="B4" s="130" t="s">
        <v>153</v>
      </c>
    </row>
    <row r="5" spans="1:2" ht="39">
      <c r="A5" s="36" t="s">
        <v>146</v>
      </c>
      <c r="B5" s="37"/>
    </row>
    <row r="6" spans="1:2" ht="15.75">
      <c r="A6" s="36"/>
      <c r="B6" s="37"/>
    </row>
    <row r="7" spans="1:2" ht="15.75">
      <c r="A7" s="38" t="s">
        <v>128</v>
      </c>
      <c r="B7" s="39"/>
    </row>
    <row r="8" spans="1:2" ht="26.25">
      <c r="A8" s="40" t="s">
        <v>56</v>
      </c>
      <c r="B8" s="39"/>
    </row>
    <row r="9" spans="1:2" ht="15.75">
      <c r="A9" s="102" t="s">
        <v>48</v>
      </c>
      <c r="B9" s="103">
        <v>2826.44</v>
      </c>
    </row>
    <row r="10" spans="1:2" ht="15.75">
      <c r="A10" s="104" t="s">
        <v>54</v>
      </c>
      <c r="B10" s="105">
        <v>3293</v>
      </c>
    </row>
    <row r="11" spans="1:2" ht="15.75">
      <c r="A11" s="38" t="s">
        <v>129</v>
      </c>
      <c r="B11" s="42"/>
    </row>
    <row r="12" spans="1:2" ht="26.25">
      <c r="A12" s="40" t="s">
        <v>57</v>
      </c>
      <c r="B12" s="42"/>
    </row>
    <row r="13" spans="1:2" ht="15.75">
      <c r="A13" s="106" t="s">
        <v>51</v>
      </c>
      <c r="B13" s="107">
        <v>3383.32</v>
      </c>
    </row>
    <row r="14" spans="1:2" ht="15.75">
      <c r="A14" s="104" t="s">
        <v>55</v>
      </c>
      <c r="B14" s="108">
        <v>3941.8</v>
      </c>
    </row>
    <row r="15" spans="1:2" ht="15.75">
      <c r="A15" s="41"/>
      <c r="B15" s="42"/>
    </row>
    <row r="16" spans="1:2" ht="15.75">
      <c r="A16" s="38" t="s">
        <v>130</v>
      </c>
      <c r="B16" s="39"/>
    </row>
    <row r="17" spans="1:2" ht="26.25">
      <c r="A17" s="40" t="s">
        <v>56</v>
      </c>
      <c r="B17" s="39"/>
    </row>
    <row r="18" spans="1:2" ht="15.75">
      <c r="A18" s="102" t="s">
        <v>48</v>
      </c>
      <c r="B18" s="103">
        <v>3110.65</v>
      </c>
    </row>
    <row r="19" spans="1:2" ht="15.75">
      <c r="A19" s="104" t="s">
        <v>54</v>
      </c>
      <c r="B19" s="105">
        <v>3080</v>
      </c>
    </row>
    <row r="20" spans="1:2" ht="15.75">
      <c r="A20" s="38" t="s">
        <v>131</v>
      </c>
      <c r="B20" s="42"/>
    </row>
    <row r="21" spans="1:2" ht="26.25">
      <c r="A21" s="40" t="s">
        <v>57</v>
      </c>
      <c r="B21" s="42"/>
    </row>
    <row r="22" spans="1:2" ht="15.75">
      <c r="A22" s="106" t="s">
        <v>51</v>
      </c>
      <c r="B22" s="107">
        <v>3110.65</v>
      </c>
    </row>
    <row r="23" spans="1:2" ht="15.75">
      <c r="A23" s="104" t="s">
        <v>55</v>
      </c>
      <c r="B23" s="108">
        <v>3080</v>
      </c>
    </row>
    <row r="24" spans="1:2" ht="15.75">
      <c r="A24" s="41"/>
      <c r="B24" s="42"/>
    </row>
    <row r="25" spans="1:2" ht="15.75">
      <c r="A25" s="38" t="s">
        <v>132</v>
      </c>
      <c r="B25" s="39"/>
    </row>
    <row r="26" spans="1:2" ht="26.25">
      <c r="A26" s="40" t="s">
        <v>56</v>
      </c>
      <c r="B26" s="39"/>
    </row>
    <row r="27" spans="1:2" ht="15.75">
      <c r="A27" s="102" t="s">
        <v>48</v>
      </c>
      <c r="B27" s="103">
        <v>3748.73</v>
      </c>
    </row>
    <row r="28" spans="1:2" ht="15.75">
      <c r="A28" s="104" t="s">
        <v>54</v>
      </c>
      <c r="B28" s="105">
        <v>3750.1</v>
      </c>
    </row>
    <row r="29" spans="1:2" ht="15.75">
      <c r="A29" s="38" t="s">
        <v>133</v>
      </c>
      <c r="B29" s="42"/>
    </row>
    <row r="30" spans="1:2" ht="26.25">
      <c r="A30" s="40" t="s">
        <v>57</v>
      </c>
      <c r="B30" s="42"/>
    </row>
    <row r="31" spans="1:2" ht="15.75">
      <c r="A31" s="106" t="s">
        <v>51</v>
      </c>
      <c r="B31" s="107">
        <v>3748.73</v>
      </c>
    </row>
    <row r="32" spans="1:2" ht="15.75">
      <c r="A32" s="104" t="s">
        <v>55</v>
      </c>
      <c r="B32" s="108">
        <v>4231.89</v>
      </c>
    </row>
    <row r="33" spans="1:2" ht="15.75">
      <c r="A33" s="41"/>
      <c r="B33" s="42"/>
    </row>
    <row r="34" spans="1:2" ht="39">
      <c r="A34" s="36" t="s">
        <v>145</v>
      </c>
      <c r="B34" s="42"/>
    </row>
    <row r="35" spans="1:2" ht="15.75">
      <c r="A35" s="38" t="s">
        <v>128</v>
      </c>
      <c r="B35" s="42"/>
    </row>
    <row r="36" spans="1:2" ht="26.25">
      <c r="A36" s="40" t="s">
        <v>56</v>
      </c>
      <c r="B36" s="42"/>
    </row>
    <row r="37" spans="1:2" ht="15.75">
      <c r="A37" s="102" t="s">
        <v>49</v>
      </c>
      <c r="B37" s="107">
        <v>3167.57</v>
      </c>
    </row>
    <row r="38" spans="1:2" ht="15.75">
      <c r="A38" s="38" t="s">
        <v>129</v>
      </c>
      <c r="B38" s="42"/>
    </row>
    <row r="39" spans="1:2" ht="26.25">
      <c r="A39" s="40" t="s">
        <v>58</v>
      </c>
      <c r="B39" s="42"/>
    </row>
    <row r="40" spans="1:2" ht="15.75">
      <c r="A40" s="102" t="s">
        <v>50</v>
      </c>
      <c r="B40" s="107">
        <v>3791.66</v>
      </c>
    </row>
    <row r="41" spans="1:2" ht="15.75">
      <c r="A41" s="41"/>
      <c r="B41" s="42"/>
    </row>
    <row r="42" spans="1:2" ht="15.75">
      <c r="A42" s="38" t="s">
        <v>130</v>
      </c>
      <c r="B42" s="42"/>
    </row>
    <row r="43" spans="1:2" ht="26.25">
      <c r="A43" s="40" t="s">
        <v>56</v>
      </c>
      <c r="B43" s="42"/>
    </row>
    <row r="44" spans="1:2" ht="15.75">
      <c r="A44" s="102" t="s">
        <v>49</v>
      </c>
      <c r="B44" s="107">
        <v>3459.47</v>
      </c>
    </row>
    <row r="45" spans="1:2" ht="15.75">
      <c r="A45" s="38" t="s">
        <v>131</v>
      </c>
      <c r="B45" s="42"/>
    </row>
    <row r="46" spans="1:2" ht="26.25">
      <c r="A46" s="40" t="s">
        <v>58</v>
      </c>
      <c r="B46" s="42"/>
    </row>
    <row r="47" spans="1:2" ht="15.75">
      <c r="A47" s="102" t="s">
        <v>50</v>
      </c>
      <c r="B47" s="107">
        <v>3459.47</v>
      </c>
    </row>
    <row r="48" spans="1:2" ht="15.75">
      <c r="A48" s="41"/>
      <c r="B48" s="42"/>
    </row>
    <row r="49" spans="1:2" ht="15.75">
      <c r="A49" s="38" t="s">
        <v>132</v>
      </c>
      <c r="B49" s="42"/>
    </row>
    <row r="50" spans="1:2" ht="26.25">
      <c r="A50" s="40" t="s">
        <v>56</v>
      </c>
      <c r="B50" s="42"/>
    </row>
    <row r="51" spans="1:2" ht="15.75">
      <c r="A51" s="102" t="s">
        <v>49</v>
      </c>
      <c r="B51" s="107">
        <v>4066.61</v>
      </c>
    </row>
    <row r="52" spans="1:2" ht="15.75">
      <c r="A52" s="38" t="s">
        <v>133</v>
      </c>
      <c r="B52" s="42"/>
    </row>
    <row r="53" spans="1:2" ht="26.25">
      <c r="A53" s="40" t="s">
        <v>58</v>
      </c>
      <c r="B53" s="42"/>
    </row>
    <row r="54" spans="1:2" ht="15.75">
      <c r="A54" s="102" t="s">
        <v>50</v>
      </c>
      <c r="B54" s="107">
        <v>4125.66</v>
      </c>
    </row>
    <row r="55" spans="1:2" ht="15.75">
      <c r="A55" s="41"/>
      <c r="B55" s="42"/>
    </row>
    <row r="56" spans="1:2" ht="26.25">
      <c r="A56" s="36" t="s">
        <v>147</v>
      </c>
      <c r="B56" s="42"/>
    </row>
    <row r="57" spans="1:2" ht="15.75">
      <c r="A57" s="38" t="s">
        <v>128</v>
      </c>
      <c r="B57" s="42"/>
    </row>
    <row r="58" spans="1:2" ht="26.25">
      <c r="A58" s="40" t="s">
        <v>59</v>
      </c>
      <c r="B58" s="42"/>
    </row>
    <row r="59" spans="1:2" ht="15.75">
      <c r="A59" s="106" t="s">
        <v>52</v>
      </c>
      <c r="B59" s="109">
        <v>3211.52</v>
      </c>
    </row>
    <row r="60" spans="1:2" ht="15.75">
      <c r="A60" s="38" t="s">
        <v>129</v>
      </c>
      <c r="B60" s="45"/>
    </row>
    <row r="61" spans="1:2" ht="26.25">
      <c r="A61" s="40" t="s">
        <v>59</v>
      </c>
      <c r="B61" s="45"/>
    </row>
    <row r="62" spans="1:2" ht="15.75">
      <c r="A62" s="106" t="s">
        <v>53</v>
      </c>
      <c r="B62" s="109">
        <v>3452.37</v>
      </c>
    </row>
    <row r="63" spans="1:2" ht="15.75">
      <c r="A63" s="100"/>
      <c r="B63" s="101"/>
    </row>
    <row r="64" spans="1:2" ht="15.75">
      <c r="A64" s="38" t="s">
        <v>130</v>
      </c>
      <c r="B64" s="42"/>
    </row>
    <row r="65" spans="1:2" ht="26.25">
      <c r="A65" s="40" t="s">
        <v>59</v>
      </c>
      <c r="B65" s="42"/>
    </row>
    <row r="66" spans="1:2" ht="15.75">
      <c r="A66" s="106" t="s">
        <v>52</v>
      </c>
      <c r="B66" s="109">
        <v>3452.37</v>
      </c>
    </row>
    <row r="67" spans="1:2" ht="15.75">
      <c r="A67" s="38" t="s">
        <v>131</v>
      </c>
      <c r="B67" s="45"/>
    </row>
    <row r="68" spans="1:2" ht="26.25">
      <c r="A68" s="40" t="s">
        <v>59</v>
      </c>
      <c r="B68" s="45"/>
    </row>
    <row r="69" spans="1:2" ht="15.75">
      <c r="A69" s="106" t="s">
        <v>53</v>
      </c>
      <c r="B69" s="109">
        <v>3452.37</v>
      </c>
    </row>
    <row r="70" spans="1:2" ht="15.75">
      <c r="A70" s="100"/>
      <c r="B70" s="101"/>
    </row>
    <row r="71" spans="1:2" ht="15.75">
      <c r="A71" s="38" t="s">
        <v>132</v>
      </c>
      <c r="B71" s="42"/>
    </row>
    <row r="72" spans="1:2" ht="26.25">
      <c r="A72" s="40" t="s">
        <v>59</v>
      </c>
      <c r="B72" s="42"/>
    </row>
    <row r="73" spans="1:2" ht="15.75">
      <c r="A73" s="106" t="s">
        <v>52</v>
      </c>
      <c r="B73" s="109">
        <v>3694.04</v>
      </c>
    </row>
    <row r="74" spans="1:2" ht="15.75">
      <c r="A74" s="38" t="s">
        <v>133</v>
      </c>
      <c r="B74" s="45"/>
    </row>
    <row r="75" spans="1:2" ht="26.25">
      <c r="A75" s="40" t="s">
        <v>59</v>
      </c>
      <c r="B75" s="45"/>
    </row>
    <row r="76" spans="1:2" ht="15.75">
      <c r="A76" s="106" t="s">
        <v>53</v>
      </c>
      <c r="B76" s="109">
        <v>3952.62</v>
      </c>
    </row>
    <row r="77" spans="1:2" ht="26.25">
      <c r="A77" s="100" t="s">
        <v>32</v>
      </c>
      <c r="B77" s="101"/>
    </row>
    <row r="78" spans="1:2" ht="38.25">
      <c r="A78" s="34" t="s">
        <v>36</v>
      </c>
      <c r="B78" s="43" t="s">
        <v>151</v>
      </c>
    </row>
    <row r="79" spans="1:2" ht="63.75">
      <c r="A79" s="34" t="s">
        <v>37</v>
      </c>
      <c r="B79" s="56" t="s">
        <v>148</v>
      </c>
    </row>
    <row r="80" spans="1:2" ht="15.75">
      <c r="A80" s="44" t="s">
        <v>47</v>
      </c>
      <c r="B80" s="25"/>
    </row>
    <row r="81" spans="1:2" ht="48.75" customHeight="1">
      <c r="A81" s="237" t="s">
        <v>144</v>
      </c>
      <c r="B81" s="237"/>
    </row>
    <row r="82" spans="1:2" ht="55.5" customHeight="1">
      <c r="A82" s="238" t="s">
        <v>134</v>
      </c>
      <c r="B82" s="239"/>
    </row>
  </sheetData>
  <sheetProtection/>
  <mergeCells count="4">
    <mergeCell ref="A1:B1"/>
    <mergeCell ref="A2:B2"/>
    <mergeCell ref="A81:B81"/>
    <mergeCell ref="A82:B8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A13">
      <selection activeCell="C16" sqref="C16"/>
    </sheetView>
  </sheetViews>
  <sheetFormatPr defaultColWidth="9.00390625" defaultRowHeight="12.75"/>
  <cols>
    <col min="1" max="1" width="4.625" style="49" customWidth="1"/>
    <col min="2" max="2" width="49.25390625" style="50" customWidth="1"/>
    <col min="3" max="3" width="44.875" style="50" customWidth="1"/>
    <col min="4" max="4" width="55.125" style="49" hidden="1" customWidth="1"/>
    <col min="5" max="25" width="55.125" style="49" customWidth="1"/>
    <col min="26" max="16384" width="9.125" style="9" customWidth="1"/>
  </cols>
  <sheetData>
    <row r="1" spans="1:3" ht="67.5" customHeight="1">
      <c r="A1" s="240" t="s">
        <v>299</v>
      </c>
      <c r="B1" s="240"/>
      <c r="C1" s="240"/>
    </row>
    <row r="3" spans="1:25" s="52" customFormat="1" ht="22.5" customHeight="1">
      <c r="A3" s="241" t="s">
        <v>283</v>
      </c>
      <c r="B3" s="241"/>
      <c r="C3" s="24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5" spans="1:3" ht="33">
      <c r="A5" s="53" t="s">
        <v>62</v>
      </c>
      <c r="B5" s="53" t="s">
        <v>63</v>
      </c>
      <c r="C5" s="53" t="s">
        <v>64</v>
      </c>
    </row>
    <row r="6" spans="1:3" ht="66">
      <c r="A6" s="53" t="s">
        <v>117</v>
      </c>
      <c r="B6" s="54" t="s">
        <v>284</v>
      </c>
      <c r="C6" s="54" t="s">
        <v>285</v>
      </c>
    </row>
    <row r="7" spans="1:3" ht="39" customHeight="1">
      <c r="A7" s="53" t="s">
        <v>118</v>
      </c>
      <c r="B7" s="54" t="s">
        <v>287</v>
      </c>
      <c r="C7" s="54" t="s">
        <v>286</v>
      </c>
    </row>
    <row r="8" spans="1:3" ht="81" customHeight="1">
      <c r="A8" s="53" t="s">
        <v>119</v>
      </c>
      <c r="B8" s="54" t="s">
        <v>65</v>
      </c>
      <c r="C8" s="54" t="s">
        <v>66</v>
      </c>
    </row>
    <row r="9" spans="1:3" ht="65.25" customHeight="1">
      <c r="A9" s="53" t="s">
        <v>120</v>
      </c>
      <c r="B9" s="54" t="s">
        <v>288</v>
      </c>
      <c r="C9" s="54" t="s">
        <v>289</v>
      </c>
    </row>
    <row r="10" spans="1:3" ht="61.5" customHeight="1">
      <c r="A10" s="53" t="s">
        <v>121</v>
      </c>
      <c r="B10" s="54" t="s">
        <v>290</v>
      </c>
      <c r="C10" s="54" t="s">
        <v>289</v>
      </c>
    </row>
    <row r="11" spans="1:3" ht="40.5" customHeight="1">
      <c r="A11" s="53" t="s">
        <v>122</v>
      </c>
      <c r="B11" s="54" t="s">
        <v>291</v>
      </c>
      <c r="C11" s="54" t="s">
        <v>292</v>
      </c>
    </row>
    <row r="12" spans="1:3" ht="60" customHeight="1">
      <c r="A12" s="53" t="s">
        <v>300</v>
      </c>
      <c r="B12" s="54" t="s">
        <v>293</v>
      </c>
      <c r="C12" s="194" t="s">
        <v>295</v>
      </c>
    </row>
    <row r="13" spans="1:3" ht="41.25" customHeight="1">
      <c r="A13" s="53" t="s">
        <v>301</v>
      </c>
      <c r="B13" s="54" t="s">
        <v>297</v>
      </c>
      <c r="C13" s="54" t="s">
        <v>296</v>
      </c>
    </row>
    <row r="14" spans="1:3" ht="79.5" customHeight="1">
      <c r="A14" s="53" t="s">
        <v>302</v>
      </c>
      <c r="B14" s="54" t="s">
        <v>67</v>
      </c>
      <c r="C14" s="54" t="s">
        <v>68</v>
      </c>
    </row>
    <row r="15" spans="1:3" ht="27" customHeight="1">
      <c r="A15" s="53" t="s">
        <v>303</v>
      </c>
      <c r="B15" s="54" t="s">
        <v>298</v>
      </c>
      <c r="C15" s="53" t="s">
        <v>69</v>
      </c>
    </row>
    <row r="16" spans="1:4" ht="53.25" customHeight="1">
      <c r="A16" s="53" t="s">
        <v>304</v>
      </c>
      <c r="B16" s="54" t="s">
        <v>324</v>
      </c>
      <c r="C16" s="203">
        <v>1.723</v>
      </c>
      <c r="D16" s="49" t="s">
        <v>150</v>
      </c>
    </row>
    <row r="17" spans="1:4" ht="53.25" customHeight="1">
      <c r="A17" s="53" t="s">
        <v>305</v>
      </c>
      <c r="B17" s="54" t="s">
        <v>323</v>
      </c>
      <c r="C17" s="208">
        <v>3.304</v>
      </c>
      <c r="D17" s="49" t="s">
        <v>149</v>
      </c>
    </row>
    <row r="18" spans="1:3" ht="53.25" customHeight="1">
      <c r="A18" s="53" t="s">
        <v>306</v>
      </c>
      <c r="B18" s="54" t="s">
        <v>70</v>
      </c>
      <c r="C18" s="53" t="s">
        <v>71</v>
      </c>
    </row>
    <row r="19" spans="1:3" ht="53.25" customHeight="1">
      <c r="A19" s="53" t="s">
        <v>307</v>
      </c>
      <c r="B19" s="54" t="s">
        <v>72</v>
      </c>
      <c r="C19" s="53" t="s">
        <v>71</v>
      </c>
    </row>
    <row r="20" spans="1:3" ht="53.25" customHeight="1">
      <c r="A20" s="53" t="s">
        <v>308</v>
      </c>
      <c r="B20" s="54" t="s">
        <v>73</v>
      </c>
      <c r="C20" s="55" t="s">
        <v>74</v>
      </c>
    </row>
    <row r="21" spans="1:3" ht="53.25" customHeight="1">
      <c r="A21" s="53" t="s">
        <v>309</v>
      </c>
      <c r="B21" s="54" t="s">
        <v>75</v>
      </c>
      <c r="C21" s="53">
        <v>1</v>
      </c>
    </row>
  </sheetData>
  <sheetProtection/>
  <mergeCells count="2">
    <mergeCell ref="A1:C1"/>
    <mergeCell ref="A3:C3"/>
  </mergeCells>
  <hyperlinks>
    <hyperlink ref="C12" r:id="rId1" display="www.mmrp.ru&#10;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49">
      <selection activeCell="H60" sqref="H60"/>
    </sheetView>
  </sheetViews>
  <sheetFormatPr defaultColWidth="9.00390625" defaultRowHeight="12.75"/>
  <cols>
    <col min="1" max="1" width="6.75390625" style="172" customWidth="1"/>
    <col min="2" max="2" width="11.75390625" style="173" customWidth="1"/>
    <col min="3" max="3" width="53.875" style="174" customWidth="1"/>
    <col min="4" max="4" width="15.625" style="172" customWidth="1"/>
    <col min="5" max="5" width="22.625" style="25" customWidth="1"/>
    <col min="6" max="6" width="16.375" style="25" customWidth="1"/>
    <col min="7" max="7" width="14.875" style="187" customWidth="1"/>
    <col min="8" max="8" width="9.75390625" style="149" bestFit="1" customWidth="1"/>
    <col min="9" max="9" width="13.875" style="149" customWidth="1"/>
    <col min="10" max="16384" width="9.125" style="9" customWidth="1"/>
  </cols>
  <sheetData>
    <row r="1" spans="1:5" ht="53.25" customHeight="1">
      <c r="A1" s="240" t="s">
        <v>299</v>
      </c>
      <c r="B1" s="240"/>
      <c r="C1" s="240"/>
      <c r="D1" s="240"/>
      <c r="E1" s="240"/>
    </row>
    <row r="2" spans="1:2" ht="15.75">
      <c r="A2" s="195"/>
      <c r="B2" s="195"/>
    </row>
    <row r="3" spans="1:4" ht="41.25" customHeight="1">
      <c r="A3" s="242" t="s">
        <v>310</v>
      </c>
      <c r="B3" s="242"/>
      <c r="C3" s="242"/>
      <c r="D3" s="242"/>
    </row>
    <row r="4" spans="1:5" ht="14.25" customHeight="1">
      <c r="A4" s="243"/>
      <c r="B4" s="244"/>
      <c r="C4" s="244"/>
      <c r="D4" s="245"/>
      <c r="E4" s="196"/>
    </row>
    <row r="5" spans="1:6" ht="48" customHeight="1">
      <c r="A5" s="150" t="s">
        <v>169</v>
      </c>
      <c r="B5" s="246" t="s">
        <v>170</v>
      </c>
      <c r="C5" s="246"/>
      <c r="D5" s="150" t="s">
        <v>171</v>
      </c>
      <c r="E5" s="150" t="s">
        <v>311</v>
      </c>
      <c r="F5" s="175"/>
    </row>
    <row r="6" spans="1:9" s="152" customFormat="1" ht="15.75" customHeight="1">
      <c r="A6" s="150">
        <v>1</v>
      </c>
      <c r="B6" s="246">
        <v>2</v>
      </c>
      <c r="C6" s="246"/>
      <c r="D6" s="150">
        <v>3</v>
      </c>
      <c r="E6" s="150">
        <v>4</v>
      </c>
      <c r="F6" s="175"/>
      <c r="G6" s="188"/>
      <c r="H6" s="151"/>
      <c r="I6" s="151"/>
    </row>
    <row r="7" spans="1:9" s="157" customFormat="1" ht="63.75" customHeight="1">
      <c r="A7" s="153">
        <v>1</v>
      </c>
      <c r="B7" s="247" t="s">
        <v>172</v>
      </c>
      <c r="C7" s="248"/>
      <c r="D7" s="154" t="s">
        <v>173</v>
      </c>
      <c r="E7" s="155" t="s">
        <v>174</v>
      </c>
      <c r="F7" s="176"/>
      <c r="G7" s="189"/>
      <c r="H7" s="156"/>
      <c r="I7" s="156"/>
    </row>
    <row r="8" spans="1:9" s="160" customFormat="1" ht="21" customHeight="1">
      <c r="A8" s="158" t="s">
        <v>175</v>
      </c>
      <c r="B8" s="249" t="s">
        <v>176</v>
      </c>
      <c r="C8" s="249"/>
      <c r="D8" s="158" t="s">
        <v>76</v>
      </c>
      <c r="E8" s="210">
        <v>93758.58422</v>
      </c>
      <c r="F8" s="177"/>
      <c r="G8" s="187"/>
      <c r="H8" s="149"/>
      <c r="I8" s="149"/>
    </row>
    <row r="9" spans="1:6" ht="31.5" customHeight="1">
      <c r="A9" s="150" t="s">
        <v>177</v>
      </c>
      <c r="B9" s="250" t="s">
        <v>178</v>
      </c>
      <c r="C9" s="250"/>
      <c r="D9" s="150" t="s">
        <v>76</v>
      </c>
      <c r="E9" s="211">
        <v>160670.9</v>
      </c>
      <c r="F9" s="177"/>
    </row>
    <row r="10" spans="1:6" ht="27" customHeight="1">
      <c r="A10" s="150" t="s">
        <v>179</v>
      </c>
      <c r="B10" s="250" t="s">
        <v>180</v>
      </c>
      <c r="C10" s="250"/>
      <c r="D10" s="150" t="s">
        <v>76</v>
      </c>
      <c r="E10" s="211" t="s">
        <v>77</v>
      </c>
      <c r="F10" s="178"/>
    </row>
    <row r="11" spans="1:6" ht="21" customHeight="1">
      <c r="A11" s="150" t="s">
        <v>181</v>
      </c>
      <c r="B11" s="250" t="s">
        <v>182</v>
      </c>
      <c r="C11" s="250"/>
      <c r="D11" s="150" t="s">
        <v>76</v>
      </c>
      <c r="E11" s="211">
        <v>74959.85332</v>
      </c>
      <c r="F11" s="179"/>
    </row>
    <row r="12" spans="1:6" ht="18" customHeight="1">
      <c r="A12" s="246" t="s">
        <v>183</v>
      </c>
      <c r="B12" s="251" t="s">
        <v>184</v>
      </c>
      <c r="C12" s="161" t="s">
        <v>185</v>
      </c>
      <c r="D12" s="150" t="s">
        <v>76</v>
      </c>
      <c r="E12" s="211">
        <f>E11</f>
        <v>74959.85332</v>
      </c>
      <c r="F12" s="179"/>
    </row>
    <row r="13" spans="1:6" ht="18" customHeight="1">
      <c r="A13" s="246"/>
      <c r="B13" s="251"/>
      <c r="C13" s="161" t="s">
        <v>186</v>
      </c>
      <c r="D13" s="150" t="s">
        <v>328</v>
      </c>
      <c r="E13" s="211">
        <v>6257</v>
      </c>
      <c r="F13" s="180"/>
    </row>
    <row r="14" spans="1:6" ht="37.5" customHeight="1">
      <c r="A14" s="246"/>
      <c r="B14" s="251"/>
      <c r="C14" s="161" t="s">
        <v>187</v>
      </c>
      <c r="D14" s="150" t="s">
        <v>327</v>
      </c>
      <c r="E14" s="211">
        <f>E12/E13*1000</f>
        <v>11980.158753396194</v>
      </c>
      <c r="F14" s="180"/>
    </row>
    <row r="15" spans="1:6" ht="49.5" customHeight="1">
      <c r="A15" s="246"/>
      <c r="B15" s="251"/>
      <c r="C15" s="161" t="s">
        <v>188</v>
      </c>
      <c r="D15" s="150" t="s">
        <v>189</v>
      </c>
      <c r="E15" s="212" t="s">
        <v>326</v>
      </c>
      <c r="F15" s="181"/>
    </row>
    <row r="16" spans="1:6" ht="18.75" customHeight="1">
      <c r="A16" s="246" t="s">
        <v>190</v>
      </c>
      <c r="B16" s="251" t="s">
        <v>191</v>
      </c>
      <c r="C16" s="161" t="s">
        <v>185</v>
      </c>
      <c r="D16" s="150" t="s">
        <v>76</v>
      </c>
      <c r="E16" s="165"/>
      <c r="F16" s="182"/>
    </row>
    <row r="17" spans="1:6" ht="18.75" customHeight="1">
      <c r="A17" s="246"/>
      <c r="B17" s="251"/>
      <c r="C17" s="161" t="s">
        <v>186</v>
      </c>
      <c r="D17" s="150" t="s">
        <v>192</v>
      </c>
      <c r="E17" s="165"/>
      <c r="F17" s="182"/>
    </row>
    <row r="18" spans="1:6" ht="27" customHeight="1">
      <c r="A18" s="246"/>
      <c r="B18" s="251"/>
      <c r="C18" s="161" t="s">
        <v>187</v>
      </c>
      <c r="D18" s="150" t="s">
        <v>76</v>
      </c>
      <c r="E18" s="165"/>
      <c r="F18" s="182"/>
    </row>
    <row r="19" spans="1:6" ht="18.75" customHeight="1">
      <c r="A19" s="246"/>
      <c r="B19" s="251"/>
      <c r="C19" s="161" t="s">
        <v>188</v>
      </c>
      <c r="D19" s="150" t="s">
        <v>189</v>
      </c>
      <c r="E19" s="165"/>
      <c r="F19" s="182"/>
    </row>
    <row r="20" spans="1:6" ht="18.75" customHeight="1">
      <c r="A20" s="246" t="s">
        <v>193</v>
      </c>
      <c r="B20" s="251" t="s">
        <v>194</v>
      </c>
      <c r="C20" s="161" t="s">
        <v>185</v>
      </c>
      <c r="D20" s="150" t="s">
        <v>76</v>
      </c>
      <c r="E20" s="165"/>
      <c r="F20" s="182"/>
    </row>
    <row r="21" spans="1:6" ht="18.75" customHeight="1">
      <c r="A21" s="246"/>
      <c r="B21" s="251"/>
      <c r="C21" s="161" t="s">
        <v>186</v>
      </c>
      <c r="D21" s="150" t="s">
        <v>195</v>
      </c>
      <c r="E21" s="165"/>
      <c r="F21" s="182"/>
    </row>
    <row r="22" spans="1:6" ht="32.25" customHeight="1">
      <c r="A22" s="246"/>
      <c r="B22" s="251"/>
      <c r="C22" s="161" t="s">
        <v>187</v>
      </c>
      <c r="D22" s="150" t="s">
        <v>76</v>
      </c>
      <c r="E22" s="165"/>
      <c r="F22" s="182"/>
    </row>
    <row r="23" spans="1:6" ht="33.75" customHeight="1">
      <c r="A23" s="246"/>
      <c r="B23" s="251"/>
      <c r="C23" s="161" t="s">
        <v>188</v>
      </c>
      <c r="D23" s="150" t="s">
        <v>189</v>
      </c>
      <c r="E23" s="166"/>
      <c r="F23" s="183"/>
    </row>
    <row r="24" spans="1:6" ht="36" customHeight="1">
      <c r="A24" s="150" t="s">
        <v>196</v>
      </c>
      <c r="B24" s="250" t="s">
        <v>197</v>
      </c>
      <c r="C24" s="250"/>
      <c r="D24" s="150" t="s">
        <v>76</v>
      </c>
      <c r="E24" s="213">
        <f>(4541.27465+1283.36104)</f>
        <v>5824.63569</v>
      </c>
      <c r="F24" s="179"/>
    </row>
    <row r="25" spans="1:6" ht="21" customHeight="1">
      <c r="A25" s="150" t="s">
        <v>198</v>
      </c>
      <c r="B25" s="250" t="s">
        <v>199</v>
      </c>
      <c r="C25" s="250"/>
      <c r="D25" s="150" t="s">
        <v>200</v>
      </c>
      <c r="E25" s="197">
        <f>E24/E26</f>
        <v>2.5486577688078857</v>
      </c>
      <c r="F25" s="180"/>
    </row>
    <row r="26" spans="1:6" ht="20.25" customHeight="1">
      <c r="A26" s="150" t="s">
        <v>201</v>
      </c>
      <c r="B26" s="250" t="s">
        <v>202</v>
      </c>
      <c r="C26" s="250"/>
      <c r="D26" s="150" t="s">
        <v>203</v>
      </c>
      <c r="E26" s="213">
        <f>(1778.0033+507.3705)</f>
        <v>2285.3738000000003</v>
      </c>
      <c r="F26" s="179"/>
    </row>
    <row r="27" spans="1:6" ht="30" customHeight="1">
      <c r="A27" s="150" t="s">
        <v>204</v>
      </c>
      <c r="B27" s="250" t="s">
        <v>205</v>
      </c>
      <c r="C27" s="250"/>
      <c r="D27" s="150" t="s">
        <v>76</v>
      </c>
      <c r="E27" s="213">
        <v>2274.01234</v>
      </c>
      <c r="F27" s="177"/>
    </row>
    <row r="28" spans="1:6" ht="21" customHeight="1">
      <c r="A28" s="150" t="s">
        <v>206</v>
      </c>
      <c r="B28" s="250" t="s">
        <v>207</v>
      </c>
      <c r="C28" s="250"/>
      <c r="D28" s="150" t="s">
        <v>76</v>
      </c>
      <c r="E28" s="213" t="s">
        <v>77</v>
      </c>
      <c r="F28" s="177"/>
    </row>
    <row r="29" spans="1:6" ht="21" customHeight="1">
      <c r="A29" s="150" t="s">
        <v>208</v>
      </c>
      <c r="B29" s="250" t="s">
        <v>209</v>
      </c>
      <c r="C29" s="250"/>
      <c r="D29" s="150" t="s">
        <v>76</v>
      </c>
      <c r="E29" s="213">
        <v>20221.59057</v>
      </c>
      <c r="F29" s="177"/>
    </row>
    <row r="30" spans="1:6" ht="36.75" customHeight="1">
      <c r="A30" s="150" t="s">
        <v>210</v>
      </c>
      <c r="B30" s="250" t="s">
        <v>211</v>
      </c>
      <c r="C30" s="250"/>
      <c r="D30" s="150" t="s">
        <v>76</v>
      </c>
      <c r="E30" s="213">
        <v>6094.49298</v>
      </c>
      <c r="F30" s="177"/>
    </row>
    <row r="31" spans="1:6" ht="36" customHeight="1">
      <c r="A31" s="150" t="s">
        <v>212</v>
      </c>
      <c r="B31" s="250" t="s">
        <v>312</v>
      </c>
      <c r="C31" s="250"/>
      <c r="D31" s="150" t="s">
        <v>76</v>
      </c>
      <c r="E31" s="213" t="s">
        <v>77</v>
      </c>
      <c r="F31" s="177"/>
    </row>
    <row r="32" spans="1:6" ht="30.75" customHeight="1">
      <c r="A32" s="150" t="s">
        <v>213</v>
      </c>
      <c r="B32" s="250" t="s">
        <v>313</v>
      </c>
      <c r="C32" s="250"/>
      <c r="D32" s="150" t="s">
        <v>76</v>
      </c>
      <c r="E32" s="213" t="s">
        <v>77</v>
      </c>
      <c r="F32" s="177"/>
    </row>
    <row r="33" spans="1:6" ht="18" customHeight="1">
      <c r="A33" s="150" t="s">
        <v>214</v>
      </c>
      <c r="B33" s="250" t="s">
        <v>215</v>
      </c>
      <c r="C33" s="250"/>
      <c r="D33" s="150" t="s">
        <v>76</v>
      </c>
      <c r="E33" s="213">
        <v>1680</v>
      </c>
      <c r="F33" s="177"/>
    </row>
    <row r="34" spans="1:6" ht="28.5" customHeight="1">
      <c r="A34" s="150" t="s">
        <v>216</v>
      </c>
      <c r="B34" s="250" t="s">
        <v>217</v>
      </c>
      <c r="C34" s="250"/>
      <c r="D34" s="150" t="s">
        <v>76</v>
      </c>
      <c r="E34" s="213" t="s">
        <v>77</v>
      </c>
      <c r="F34" s="177"/>
    </row>
    <row r="35" spans="1:9" s="2" customFormat="1" ht="23.25" customHeight="1">
      <c r="A35" s="167" t="s">
        <v>218</v>
      </c>
      <c r="B35" s="252" t="s">
        <v>219</v>
      </c>
      <c r="C35" s="252"/>
      <c r="D35" s="161" t="s">
        <v>76</v>
      </c>
      <c r="E35" s="213">
        <f>5450.61</f>
        <v>5450.61</v>
      </c>
      <c r="F35" s="177"/>
      <c r="G35" s="190"/>
      <c r="H35" s="168"/>
      <c r="I35" s="168"/>
    </row>
    <row r="36" spans="1:9" s="2" customFormat="1" ht="18.75" customHeight="1">
      <c r="A36" s="167" t="s">
        <v>220</v>
      </c>
      <c r="B36" s="252" t="s">
        <v>221</v>
      </c>
      <c r="C36" s="252"/>
      <c r="D36" s="161" t="s">
        <v>76</v>
      </c>
      <c r="E36" s="213"/>
      <c r="F36" s="177"/>
      <c r="G36" s="190"/>
      <c r="H36" s="168"/>
      <c r="I36" s="168"/>
    </row>
    <row r="37" spans="1:6" ht="25.5" customHeight="1">
      <c r="A37" s="169" t="s">
        <v>222</v>
      </c>
      <c r="B37" s="252" t="s">
        <v>223</v>
      </c>
      <c r="C37" s="252"/>
      <c r="D37" s="150" t="s">
        <v>76</v>
      </c>
      <c r="E37" s="213">
        <v>24378.42473</v>
      </c>
      <c r="F37" s="177"/>
    </row>
    <row r="38" spans="1:6" ht="25.5" customHeight="1">
      <c r="A38" s="169" t="s">
        <v>224</v>
      </c>
      <c r="B38" s="252" t="s">
        <v>221</v>
      </c>
      <c r="C38" s="252"/>
      <c r="D38" s="150" t="s">
        <v>76</v>
      </c>
      <c r="E38" s="213" t="s">
        <v>77</v>
      </c>
      <c r="F38" s="177"/>
    </row>
    <row r="39" spans="1:6" ht="33" customHeight="1">
      <c r="A39" s="169" t="s">
        <v>225</v>
      </c>
      <c r="B39" s="252" t="s">
        <v>226</v>
      </c>
      <c r="C39" s="252"/>
      <c r="D39" s="150" t="s">
        <v>76</v>
      </c>
      <c r="E39" s="213">
        <v>5053.18011</v>
      </c>
      <c r="F39" s="177"/>
    </row>
    <row r="40" spans="1:6" ht="33" customHeight="1">
      <c r="A40" s="169" t="s">
        <v>227</v>
      </c>
      <c r="B40" s="252" t="s">
        <v>228</v>
      </c>
      <c r="C40" s="252"/>
      <c r="D40" s="150" t="s">
        <v>76</v>
      </c>
      <c r="E40" s="213">
        <f>160670.9-E11-E24-E27-E29-E30-E33-E35-E37-E39</f>
        <v>14734.10026</v>
      </c>
      <c r="F40" s="177"/>
    </row>
    <row r="41" spans="1:6" ht="30" customHeight="1">
      <c r="A41" s="169" t="s">
        <v>229</v>
      </c>
      <c r="B41" s="252" t="s">
        <v>230</v>
      </c>
      <c r="C41" s="252"/>
      <c r="D41" s="150" t="s">
        <v>76</v>
      </c>
      <c r="E41" s="162" t="s">
        <v>78</v>
      </c>
      <c r="F41" s="177"/>
    </row>
    <row r="42" spans="1:6" ht="51" customHeight="1">
      <c r="A42" s="169" t="s">
        <v>231</v>
      </c>
      <c r="B42" s="252" t="s">
        <v>232</v>
      </c>
      <c r="C42" s="252"/>
      <c r="D42" s="150" t="s">
        <v>76</v>
      </c>
      <c r="E42" s="162" t="s">
        <v>78</v>
      </c>
      <c r="F42" s="177"/>
    </row>
    <row r="43" spans="1:9" s="160" customFormat="1" ht="75.75" customHeight="1">
      <c r="A43" s="170" t="s">
        <v>233</v>
      </c>
      <c r="B43" s="253" t="s">
        <v>234</v>
      </c>
      <c r="C43" s="253"/>
      <c r="D43" s="158" t="s">
        <v>76</v>
      </c>
      <c r="E43" s="209" t="s">
        <v>325</v>
      </c>
      <c r="F43" s="184"/>
      <c r="G43" s="187"/>
      <c r="H43" s="149"/>
      <c r="I43" s="149"/>
    </row>
    <row r="44" spans="1:9" s="160" customFormat="1" ht="30" customHeight="1">
      <c r="A44" s="170" t="s">
        <v>235</v>
      </c>
      <c r="B44" s="253" t="s">
        <v>236</v>
      </c>
      <c r="C44" s="253"/>
      <c r="D44" s="158" t="s">
        <v>76</v>
      </c>
      <c r="E44" s="162">
        <f>82972.4-82167.1</f>
        <v>805.2999999999884</v>
      </c>
      <c r="F44" s="177"/>
      <c r="G44" s="187"/>
      <c r="H44" s="149"/>
      <c r="I44" s="149"/>
    </row>
    <row r="45" spans="1:9" s="160" customFormat="1" ht="30" customHeight="1">
      <c r="A45" s="170" t="s">
        <v>237</v>
      </c>
      <c r="B45" s="253" t="s">
        <v>238</v>
      </c>
      <c r="C45" s="253"/>
      <c r="D45" s="158" t="s">
        <v>76</v>
      </c>
      <c r="E45" s="159" t="s">
        <v>77</v>
      </c>
      <c r="F45" s="177"/>
      <c r="G45" s="187"/>
      <c r="H45" s="149"/>
      <c r="I45" s="149"/>
    </row>
    <row r="46" spans="1:6" ht="30" customHeight="1">
      <c r="A46" s="169" t="s">
        <v>239</v>
      </c>
      <c r="B46" s="252" t="s">
        <v>240</v>
      </c>
      <c r="C46" s="252"/>
      <c r="D46" s="150" t="s">
        <v>76</v>
      </c>
      <c r="E46" s="162">
        <f>E8-E9</f>
        <v>-66912.31577999999</v>
      </c>
      <c r="F46" s="177"/>
    </row>
    <row r="47" spans="1:6" ht="64.5" customHeight="1">
      <c r="A47" s="169" t="s">
        <v>241</v>
      </c>
      <c r="B47" s="252" t="s">
        <v>242</v>
      </c>
      <c r="C47" s="252"/>
      <c r="D47" s="150" t="s">
        <v>76</v>
      </c>
      <c r="E47" s="163" t="s">
        <v>77</v>
      </c>
      <c r="F47" s="178"/>
    </row>
    <row r="48" spans="1:6" ht="21.75" customHeight="1">
      <c r="A48" s="169" t="s">
        <v>243</v>
      </c>
      <c r="B48" s="252" t="s">
        <v>244</v>
      </c>
      <c r="C48" s="252"/>
      <c r="D48" s="171" t="s">
        <v>245</v>
      </c>
      <c r="E48" s="191">
        <v>140</v>
      </c>
      <c r="F48" s="185"/>
    </row>
    <row r="49" spans="1:6" ht="21.75" customHeight="1">
      <c r="A49" s="169" t="s">
        <v>246</v>
      </c>
      <c r="B49" s="252" t="s">
        <v>247</v>
      </c>
      <c r="C49" s="252"/>
      <c r="D49" s="171" t="s">
        <v>245</v>
      </c>
      <c r="E49" s="192">
        <v>10.975</v>
      </c>
      <c r="F49" s="186"/>
    </row>
    <row r="50" spans="1:6" ht="40.5" customHeight="1">
      <c r="A50" s="169" t="s">
        <v>248</v>
      </c>
      <c r="B50" s="252" t="s">
        <v>249</v>
      </c>
      <c r="C50" s="252"/>
      <c r="D50" s="171" t="s">
        <v>250</v>
      </c>
      <c r="E50" s="164">
        <v>57.159</v>
      </c>
      <c r="F50" s="180"/>
    </row>
    <row r="51" spans="1:6" ht="39" customHeight="1">
      <c r="A51" s="169" t="s">
        <v>251</v>
      </c>
      <c r="B51" s="252" t="s">
        <v>252</v>
      </c>
      <c r="C51" s="252"/>
      <c r="D51" s="171" t="s">
        <v>250</v>
      </c>
      <c r="E51" s="197">
        <v>0</v>
      </c>
      <c r="F51" s="178"/>
    </row>
    <row r="52" spans="1:6" ht="26.25" customHeight="1">
      <c r="A52" s="169" t="s">
        <v>253</v>
      </c>
      <c r="B52" s="254" t="s">
        <v>314</v>
      </c>
      <c r="C52" s="254"/>
      <c r="D52" s="171" t="s">
        <v>250</v>
      </c>
      <c r="E52" s="164">
        <v>30.50084</v>
      </c>
      <c r="F52" s="180"/>
    </row>
    <row r="53" spans="1:6" ht="21" customHeight="1">
      <c r="A53" s="169" t="s">
        <v>254</v>
      </c>
      <c r="B53" s="252" t="s">
        <v>255</v>
      </c>
      <c r="C53" s="252"/>
      <c r="D53" s="171" t="s">
        <v>250</v>
      </c>
      <c r="E53" s="192">
        <f>7.54832+2.44434</f>
        <v>9.99266</v>
      </c>
      <c r="F53" s="180"/>
    </row>
    <row r="54" spans="1:6" ht="21" customHeight="1">
      <c r="A54" s="169" t="s">
        <v>256</v>
      </c>
      <c r="B54" s="252" t="s">
        <v>257</v>
      </c>
      <c r="C54" s="252"/>
      <c r="D54" s="171" t="s">
        <v>250</v>
      </c>
      <c r="E54" s="192">
        <f>9.9778+10.53038</f>
        <v>20.50818</v>
      </c>
      <c r="F54" s="180"/>
    </row>
    <row r="55" spans="1:6" ht="33" customHeight="1">
      <c r="A55" s="214" t="s">
        <v>258</v>
      </c>
      <c r="B55" s="255" t="s">
        <v>259</v>
      </c>
      <c r="C55" s="255"/>
      <c r="D55" s="215" t="s">
        <v>332</v>
      </c>
      <c r="E55" s="227">
        <v>2543</v>
      </c>
      <c r="F55" s="180"/>
    </row>
    <row r="56" spans="1:6" ht="21" customHeight="1">
      <c r="A56" s="216" t="s">
        <v>260</v>
      </c>
      <c r="B56" s="256" t="s">
        <v>261</v>
      </c>
      <c r="C56" s="256"/>
      <c r="D56" s="217" t="s">
        <v>250</v>
      </c>
      <c r="E56" s="218">
        <v>19.04516</v>
      </c>
      <c r="F56" s="180"/>
    </row>
    <row r="57" spans="1:6" ht="30" customHeight="1">
      <c r="A57" s="169" t="s">
        <v>262</v>
      </c>
      <c r="B57" s="257" t="s">
        <v>263</v>
      </c>
      <c r="C57" s="257"/>
      <c r="D57" s="171" t="s">
        <v>264</v>
      </c>
      <c r="E57" s="198">
        <v>59</v>
      </c>
      <c r="F57" s="185"/>
    </row>
    <row r="58" spans="1:9" ht="40.5" customHeight="1">
      <c r="A58" s="169" t="s">
        <v>265</v>
      </c>
      <c r="B58" s="254" t="s">
        <v>266</v>
      </c>
      <c r="C58" s="254"/>
      <c r="D58" s="171" t="s">
        <v>264</v>
      </c>
      <c r="E58" s="163" t="s">
        <v>77</v>
      </c>
      <c r="F58" s="178"/>
      <c r="H58" s="149">
        <v>16.68</v>
      </c>
      <c r="I58" s="149">
        <f>G58*H58</f>
        <v>0</v>
      </c>
    </row>
    <row r="59" spans="1:9" s="222" customFormat="1" ht="35.25" customHeight="1">
      <c r="A59" s="214" t="s">
        <v>267</v>
      </c>
      <c r="B59" s="258" t="s">
        <v>330</v>
      </c>
      <c r="C59" s="258"/>
      <c r="D59" s="215" t="s">
        <v>268</v>
      </c>
      <c r="E59" s="333">
        <v>171.72</v>
      </c>
      <c r="F59" s="219"/>
      <c r="G59" s="220"/>
      <c r="H59" s="221"/>
      <c r="I59" s="221"/>
    </row>
    <row r="60" spans="1:9" s="226" customFormat="1" ht="35.25" customHeight="1">
      <c r="A60" s="216" t="s">
        <v>269</v>
      </c>
      <c r="B60" s="256" t="s">
        <v>331</v>
      </c>
      <c r="C60" s="256"/>
      <c r="D60" s="217" t="s">
        <v>268</v>
      </c>
      <c r="E60" s="334">
        <v>173.01</v>
      </c>
      <c r="F60" s="223"/>
      <c r="G60" s="224"/>
      <c r="H60" s="225">
        <v>16.68</v>
      </c>
      <c r="I60" s="225">
        <f aca="true" t="shared" si="0" ref="I60:I70">G60*H60</f>
        <v>0</v>
      </c>
    </row>
    <row r="61" spans="1:9" ht="35.25" customHeight="1">
      <c r="A61" s="169" t="s">
        <v>272</v>
      </c>
      <c r="B61" s="254" t="s">
        <v>270</v>
      </c>
      <c r="C61" s="254"/>
      <c r="D61" s="171" t="s">
        <v>271</v>
      </c>
      <c r="E61" s="335">
        <f>(1778.0033+507.3705)/49.546</f>
        <v>46.12630282969362</v>
      </c>
      <c r="F61" s="178"/>
      <c r="H61" s="149">
        <v>16.68</v>
      </c>
      <c r="I61" s="149">
        <f t="shared" si="0"/>
        <v>0</v>
      </c>
    </row>
    <row r="62" spans="1:9" ht="35.25" customHeight="1">
      <c r="A62" s="169" t="s">
        <v>329</v>
      </c>
      <c r="B62" s="254" t="s">
        <v>273</v>
      </c>
      <c r="C62" s="254"/>
      <c r="D62" s="171" t="s">
        <v>274</v>
      </c>
      <c r="E62" s="336">
        <v>1.38</v>
      </c>
      <c r="F62" s="178"/>
      <c r="H62" s="149">
        <v>16.68</v>
      </c>
      <c r="I62" s="149">
        <f t="shared" si="0"/>
        <v>0</v>
      </c>
    </row>
    <row r="63" spans="6:9" ht="15">
      <c r="F63" s="178"/>
      <c r="H63" s="149">
        <v>16.68</v>
      </c>
      <c r="I63" s="149">
        <f t="shared" si="0"/>
        <v>0</v>
      </c>
    </row>
    <row r="64" spans="6:9" ht="15">
      <c r="F64" s="178"/>
      <c r="H64" s="149">
        <v>16.68</v>
      </c>
      <c r="I64" s="149">
        <f t="shared" si="0"/>
        <v>0</v>
      </c>
    </row>
    <row r="65" spans="6:9" ht="15">
      <c r="F65" s="178"/>
      <c r="H65" s="149">
        <v>19.53</v>
      </c>
      <c r="I65" s="149">
        <f t="shared" si="0"/>
        <v>0</v>
      </c>
    </row>
    <row r="66" spans="6:9" ht="15">
      <c r="F66" s="178"/>
      <c r="H66" s="149">
        <v>19.53</v>
      </c>
      <c r="I66" s="149">
        <f t="shared" si="0"/>
        <v>0</v>
      </c>
    </row>
    <row r="67" spans="6:9" ht="15">
      <c r="F67" s="178"/>
      <c r="H67" s="149">
        <v>19.53</v>
      </c>
      <c r="I67" s="149">
        <f t="shared" si="0"/>
        <v>0</v>
      </c>
    </row>
    <row r="68" spans="6:9" ht="15">
      <c r="F68" s="178"/>
      <c r="H68" s="149">
        <v>19.53</v>
      </c>
      <c r="I68" s="149">
        <f t="shared" si="0"/>
        <v>0</v>
      </c>
    </row>
    <row r="69" spans="6:9" ht="15">
      <c r="F69" s="178"/>
      <c r="H69" s="149">
        <v>19.53</v>
      </c>
      <c r="I69" s="149">
        <f t="shared" si="0"/>
        <v>0</v>
      </c>
    </row>
    <row r="70" spans="6:9" ht="15">
      <c r="F70" s="178"/>
      <c r="H70" s="149">
        <v>19.53</v>
      </c>
      <c r="I70" s="149">
        <f t="shared" si="0"/>
        <v>0</v>
      </c>
    </row>
    <row r="71" spans="8:9" ht="15">
      <c r="H71" s="149" t="e">
        <f>I71/G71</f>
        <v>#DIV/0!</v>
      </c>
      <c r="I71" s="149">
        <f>SUM(I58:I70)</f>
        <v>0</v>
      </c>
    </row>
  </sheetData>
  <sheetProtection/>
  <mergeCells count="55">
    <mergeCell ref="B56:C56"/>
    <mergeCell ref="B57:C57"/>
    <mergeCell ref="B58:C58"/>
    <mergeCell ref="B60:C60"/>
    <mergeCell ref="B61:C61"/>
    <mergeCell ref="B62:C62"/>
    <mergeCell ref="B59:C59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A16:A19"/>
    <mergeCell ref="B16:B19"/>
    <mergeCell ref="A20:A23"/>
    <mergeCell ref="B20:B23"/>
    <mergeCell ref="B24:C24"/>
    <mergeCell ref="B25:C25"/>
    <mergeCell ref="B8:C8"/>
    <mergeCell ref="B9:C9"/>
    <mergeCell ref="B10:C10"/>
    <mergeCell ref="B11:C11"/>
    <mergeCell ref="A12:A15"/>
    <mergeCell ref="B12:B15"/>
    <mergeCell ref="A1:E1"/>
    <mergeCell ref="A3:D3"/>
    <mergeCell ref="A4:D4"/>
    <mergeCell ref="B5:C5"/>
    <mergeCell ref="B6:C6"/>
    <mergeCell ref="B7:C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31"/>
  <sheetViews>
    <sheetView zoomScalePageLayoutView="0" workbookViewId="0" topLeftCell="B16">
      <selection activeCell="H26" sqref="H26"/>
    </sheetView>
  </sheetViews>
  <sheetFormatPr defaultColWidth="9.00390625" defaultRowHeight="12.75"/>
  <cols>
    <col min="1" max="1" width="0" style="137" hidden="1" customWidth="1"/>
    <col min="2" max="2" width="6.875" style="137" customWidth="1"/>
    <col min="3" max="3" width="50.75390625" style="137" customWidth="1"/>
    <col min="4" max="4" width="48.625" style="137" customWidth="1"/>
    <col min="5" max="16384" width="9.125" style="137" customWidth="1"/>
  </cols>
  <sheetData>
    <row r="2" spans="1:256" ht="54" customHeight="1">
      <c r="A2" s="131"/>
      <c r="B2" s="240" t="s">
        <v>299</v>
      </c>
      <c r="C2" s="240"/>
      <c r="D2" s="240"/>
      <c r="E2" s="132"/>
      <c r="F2" s="132"/>
      <c r="G2" s="132"/>
      <c r="H2" s="132"/>
      <c r="I2" s="132"/>
      <c r="J2" s="132"/>
      <c r="K2" s="132"/>
      <c r="L2" s="132"/>
      <c r="M2" s="132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  <c r="IR2" s="131"/>
      <c r="IS2" s="131"/>
      <c r="IT2" s="131"/>
      <c r="IU2" s="131"/>
      <c r="IV2" s="131"/>
    </row>
    <row r="3" spans="1:256" ht="15.75">
      <c r="A3" s="131"/>
      <c r="B3" s="195"/>
      <c r="C3" s="195"/>
      <c r="D3" s="195"/>
      <c r="E3" s="132"/>
      <c r="F3" s="132"/>
      <c r="G3" s="132"/>
      <c r="H3" s="132"/>
      <c r="I3" s="132"/>
      <c r="J3" s="132"/>
      <c r="K3" s="132"/>
      <c r="L3" s="132"/>
      <c r="M3" s="132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  <c r="IK3" s="131"/>
      <c r="IL3" s="131"/>
      <c r="IM3" s="131"/>
      <c r="IN3" s="131"/>
      <c r="IO3" s="131"/>
      <c r="IP3" s="131"/>
      <c r="IQ3" s="131"/>
      <c r="IR3" s="131"/>
      <c r="IS3" s="131"/>
      <c r="IT3" s="131"/>
      <c r="IU3" s="131"/>
      <c r="IV3" s="131"/>
    </row>
    <row r="4" spans="1:256" ht="16.5">
      <c r="A4" s="131"/>
      <c r="B4" s="259" t="s">
        <v>315</v>
      </c>
      <c r="C4" s="259"/>
      <c r="D4" s="259"/>
      <c r="E4" s="133"/>
      <c r="F4" s="133"/>
      <c r="G4" s="133"/>
      <c r="H4" s="133"/>
      <c r="I4" s="133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  <c r="IP4" s="131"/>
      <c r="IQ4" s="131"/>
      <c r="IR4" s="131"/>
      <c r="IS4" s="131"/>
      <c r="IT4" s="131"/>
      <c r="IU4" s="131"/>
      <c r="IV4" s="131"/>
    </row>
    <row r="5" spans="1:256" ht="12.75" thickBot="1">
      <c r="A5" s="131"/>
      <c r="B5" s="134"/>
      <c r="C5" s="134"/>
      <c r="D5" s="134"/>
      <c r="E5" s="135"/>
      <c r="F5" s="135"/>
      <c r="G5" s="135"/>
      <c r="H5" s="135"/>
      <c r="I5" s="135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  <c r="IH5" s="131"/>
      <c r="II5" s="131"/>
      <c r="IJ5" s="131"/>
      <c r="IK5" s="131"/>
      <c r="IL5" s="131"/>
      <c r="IM5" s="131"/>
      <c r="IN5" s="131"/>
      <c r="IO5" s="131"/>
      <c r="IP5" s="131"/>
      <c r="IQ5" s="131"/>
      <c r="IR5" s="131"/>
      <c r="IS5" s="131"/>
      <c r="IT5" s="131"/>
      <c r="IU5" s="131"/>
      <c r="IV5" s="131"/>
    </row>
    <row r="6" spans="1:256" ht="15" thickBot="1">
      <c r="A6" s="131"/>
      <c r="B6" s="138" t="s">
        <v>62</v>
      </c>
      <c r="C6" s="139" t="s">
        <v>63</v>
      </c>
      <c r="D6" s="139" t="s">
        <v>311</v>
      </c>
      <c r="E6" s="135"/>
      <c r="F6" s="135"/>
      <c r="G6" s="135"/>
      <c r="H6" s="135"/>
      <c r="I6" s="135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  <c r="HX6" s="131"/>
      <c r="HY6" s="131"/>
      <c r="HZ6" s="131"/>
      <c r="IA6" s="131"/>
      <c r="IB6" s="131"/>
      <c r="IC6" s="131"/>
      <c r="ID6" s="131"/>
      <c r="IE6" s="131"/>
      <c r="IF6" s="131"/>
      <c r="IG6" s="131"/>
      <c r="IH6" s="131"/>
      <c r="II6" s="131"/>
      <c r="IJ6" s="131"/>
      <c r="IK6" s="131"/>
      <c r="IL6" s="131"/>
      <c r="IM6" s="131"/>
      <c r="IN6" s="131"/>
      <c r="IO6" s="131"/>
      <c r="IP6" s="131"/>
      <c r="IQ6" s="131"/>
      <c r="IR6" s="131"/>
      <c r="IS6" s="131"/>
      <c r="IT6" s="131"/>
      <c r="IU6" s="131"/>
      <c r="IV6" s="131"/>
    </row>
    <row r="7" spans="1:256" ht="15.75" thickBot="1">
      <c r="A7" s="131"/>
      <c r="B7" s="140">
        <v>1</v>
      </c>
      <c r="C7" s="141">
        <v>2</v>
      </c>
      <c r="D7" s="141">
        <v>3</v>
      </c>
      <c r="E7" s="135"/>
      <c r="F7" s="135"/>
      <c r="G7" s="135"/>
      <c r="H7" s="135"/>
      <c r="I7" s="135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  <c r="IF7" s="131"/>
      <c r="IG7" s="131"/>
      <c r="IH7" s="131"/>
      <c r="II7" s="131"/>
      <c r="IJ7" s="131"/>
      <c r="IK7" s="131"/>
      <c r="IL7" s="131"/>
      <c r="IM7" s="131"/>
      <c r="IN7" s="131"/>
      <c r="IO7" s="131"/>
      <c r="IP7" s="131"/>
      <c r="IQ7" s="131"/>
      <c r="IR7" s="131"/>
      <c r="IS7" s="131"/>
      <c r="IT7" s="131"/>
      <c r="IU7" s="131"/>
      <c r="IV7" s="131"/>
    </row>
    <row r="8" spans="1:256" ht="15">
      <c r="A8" s="131"/>
      <c r="B8" s="260">
        <v>1</v>
      </c>
      <c r="C8" s="262" t="s">
        <v>154</v>
      </c>
      <c r="D8" s="142" t="s">
        <v>316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  <c r="IR8" s="131"/>
      <c r="IS8" s="131"/>
      <c r="IT8" s="131"/>
      <c r="IU8" s="131"/>
      <c r="IV8" s="131"/>
    </row>
    <row r="9" spans="1:256" ht="15.75" thickBot="1">
      <c r="A9" s="131"/>
      <c r="B9" s="261"/>
      <c r="C9" s="263"/>
      <c r="D9" s="143" t="s">
        <v>317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  <c r="IF9" s="131"/>
      <c r="IG9" s="131"/>
      <c r="IH9" s="131"/>
      <c r="II9" s="131"/>
      <c r="IJ9" s="131"/>
      <c r="IK9" s="131"/>
      <c r="IL9" s="131"/>
      <c r="IM9" s="131"/>
      <c r="IN9" s="131"/>
      <c r="IO9" s="131"/>
      <c r="IP9" s="131"/>
      <c r="IQ9" s="131"/>
      <c r="IR9" s="131"/>
      <c r="IS9" s="131"/>
      <c r="IT9" s="131"/>
      <c r="IU9" s="131"/>
      <c r="IV9" s="131"/>
    </row>
    <row r="10" spans="1:256" ht="30.75" thickBot="1">
      <c r="A10" s="131"/>
      <c r="B10" s="144">
        <v>2</v>
      </c>
      <c r="C10" s="145" t="s">
        <v>155</v>
      </c>
      <c r="D10" s="143">
        <v>0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  <c r="IU10" s="131"/>
      <c r="IV10" s="131"/>
    </row>
    <row r="11" spans="1:256" ht="32.25">
      <c r="A11" s="131"/>
      <c r="B11" s="260">
        <v>3</v>
      </c>
      <c r="C11" s="262" t="s">
        <v>318</v>
      </c>
      <c r="D11" s="146" t="s">
        <v>158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  <c r="II11" s="131"/>
      <c r="IJ11" s="131"/>
      <c r="IK11" s="131"/>
      <c r="IL11" s="131"/>
      <c r="IM11" s="131"/>
      <c r="IN11" s="131"/>
      <c r="IO11" s="131"/>
      <c r="IP11" s="131"/>
      <c r="IQ11" s="131"/>
      <c r="IR11" s="131"/>
      <c r="IS11" s="131"/>
      <c r="IT11" s="131"/>
      <c r="IU11" s="131"/>
      <c r="IV11" s="131"/>
    </row>
    <row r="12" spans="1:256" ht="32.25">
      <c r="A12" s="131"/>
      <c r="B12" s="264"/>
      <c r="C12" s="265"/>
      <c r="D12" s="146" t="s">
        <v>159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  <c r="IT12" s="131"/>
      <c r="IU12" s="131"/>
      <c r="IV12" s="131"/>
    </row>
    <row r="13" spans="1:256" ht="32.25">
      <c r="A13" s="136"/>
      <c r="B13" s="264"/>
      <c r="C13" s="265"/>
      <c r="D13" s="146" t="s">
        <v>160</v>
      </c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136"/>
      <c r="FL13" s="136"/>
      <c r="FM13" s="136"/>
      <c r="FN13" s="136"/>
      <c r="FO13" s="136"/>
      <c r="FP13" s="136"/>
      <c r="FQ13" s="136"/>
      <c r="FR13" s="136"/>
      <c r="FS13" s="136"/>
      <c r="FT13" s="136"/>
      <c r="FU13" s="136"/>
      <c r="FV13" s="136"/>
      <c r="FW13" s="136"/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Y13" s="136"/>
      <c r="GZ13" s="136"/>
      <c r="HA13" s="136"/>
      <c r="HB13" s="136"/>
      <c r="HC13" s="136"/>
      <c r="HD13" s="136"/>
      <c r="HE13" s="136"/>
      <c r="HF13" s="136"/>
      <c r="HG13" s="136"/>
      <c r="HH13" s="136"/>
      <c r="HI13" s="136"/>
      <c r="HJ13" s="136"/>
      <c r="HK13" s="136"/>
      <c r="HL13" s="136"/>
      <c r="HM13" s="136"/>
      <c r="HN13" s="136"/>
      <c r="HO13" s="136"/>
      <c r="HP13" s="136"/>
      <c r="HQ13" s="136"/>
      <c r="HR13" s="136"/>
      <c r="HS13" s="136"/>
      <c r="HT13" s="136"/>
      <c r="HU13" s="136"/>
      <c r="HV13" s="136"/>
      <c r="HW13" s="136"/>
      <c r="HX13" s="136"/>
      <c r="HY13" s="136"/>
      <c r="HZ13" s="136"/>
      <c r="IA13" s="136"/>
      <c r="IB13" s="136"/>
      <c r="IC13" s="136"/>
      <c r="ID13" s="136"/>
      <c r="IE13" s="136"/>
      <c r="IF13" s="136"/>
      <c r="IG13" s="136"/>
      <c r="IH13" s="136"/>
      <c r="II13" s="136"/>
      <c r="IJ13" s="136"/>
      <c r="IK13" s="136"/>
      <c r="IL13" s="136"/>
      <c r="IM13" s="136"/>
      <c r="IN13" s="136"/>
      <c r="IO13" s="136"/>
      <c r="IP13" s="136"/>
      <c r="IQ13" s="136"/>
      <c r="IR13" s="136"/>
      <c r="IS13" s="136"/>
      <c r="IT13" s="136"/>
      <c r="IU13" s="136"/>
      <c r="IV13" s="136"/>
    </row>
    <row r="14" spans="1:256" ht="62.25">
      <c r="A14" s="131"/>
      <c r="B14" s="264"/>
      <c r="C14" s="265"/>
      <c r="D14" s="146" t="s">
        <v>161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</row>
    <row r="15" spans="1:256" ht="47.25">
      <c r="A15" s="131"/>
      <c r="B15" s="264"/>
      <c r="C15" s="265"/>
      <c r="D15" s="199" t="s">
        <v>319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  <c r="IV15" s="131"/>
    </row>
    <row r="16" spans="1:256" ht="47.25">
      <c r="A16" s="131"/>
      <c r="B16" s="264"/>
      <c r="C16" s="265"/>
      <c r="D16" s="199" t="s">
        <v>320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31"/>
    </row>
    <row r="17" spans="2:4" ht="32.25">
      <c r="B17" s="264"/>
      <c r="C17" s="265"/>
      <c r="D17" s="146" t="s">
        <v>162</v>
      </c>
    </row>
    <row r="18" spans="2:4" ht="31.5">
      <c r="B18" s="264"/>
      <c r="C18" s="265"/>
      <c r="D18" s="146" t="s">
        <v>163</v>
      </c>
    </row>
    <row r="19" spans="2:4" ht="17.25">
      <c r="B19" s="264"/>
      <c r="C19" s="265"/>
      <c r="D19" s="146" t="s">
        <v>164</v>
      </c>
    </row>
    <row r="20" spans="2:4" ht="47.25">
      <c r="B20" s="264"/>
      <c r="C20" s="265"/>
      <c r="D20" s="199" t="s">
        <v>321</v>
      </c>
    </row>
    <row r="21" spans="2:4" ht="32.25">
      <c r="B21" s="264"/>
      <c r="C21" s="265"/>
      <c r="D21" s="146" t="s">
        <v>165</v>
      </c>
    </row>
    <row r="22" spans="2:4" ht="47.25">
      <c r="B22" s="264"/>
      <c r="C22" s="265"/>
      <c r="D22" s="146" t="s">
        <v>166</v>
      </c>
    </row>
    <row r="23" spans="2:4" ht="32.25">
      <c r="B23" s="264"/>
      <c r="C23" s="265"/>
      <c r="D23" s="146" t="s">
        <v>167</v>
      </c>
    </row>
    <row r="24" spans="2:4" ht="60">
      <c r="B24" s="264"/>
      <c r="C24" s="265"/>
      <c r="D24" s="146" t="s">
        <v>168</v>
      </c>
    </row>
    <row r="25" spans="2:4" ht="33" thickBot="1">
      <c r="B25" s="261"/>
      <c r="C25" s="263"/>
      <c r="D25" s="147" t="s">
        <v>322</v>
      </c>
    </row>
    <row r="26" spans="2:4" ht="30.75" thickBot="1">
      <c r="B26" s="144">
        <v>4</v>
      </c>
      <c r="C26" s="145" t="s">
        <v>156</v>
      </c>
      <c r="D26" s="148" t="s">
        <v>77</v>
      </c>
    </row>
    <row r="27" spans="2:4" ht="45.75" thickBot="1">
      <c r="B27" s="144">
        <v>5</v>
      </c>
      <c r="C27" s="145" t="s">
        <v>157</v>
      </c>
      <c r="D27" s="143" t="s">
        <v>77</v>
      </c>
    </row>
    <row r="31" spans="1:256" ht="12">
      <c r="A31" s="200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  <c r="DK31" s="200"/>
      <c r="DL31" s="200"/>
      <c r="DM31" s="200"/>
      <c r="DN31" s="200"/>
      <c r="DO31" s="200"/>
      <c r="DP31" s="200"/>
      <c r="DQ31" s="200"/>
      <c r="DR31" s="200"/>
      <c r="DS31" s="200"/>
      <c r="DT31" s="200"/>
      <c r="DU31" s="200"/>
      <c r="DV31" s="200"/>
      <c r="DW31" s="200"/>
      <c r="DX31" s="200"/>
      <c r="DY31" s="200"/>
      <c r="DZ31" s="200"/>
      <c r="EA31" s="200"/>
      <c r="EB31" s="200"/>
      <c r="EC31" s="200"/>
      <c r="ED31" s="200"/>
      <c r="EE31" s="200"/>
      <c r="EF31" s="200"/>
      <c r="EG31" s="200"/>
      <c r="EH31" s="200"/>
      <c r="EI31" s="200"/>
      <c r="EJ31" s="200"/>
      <c r="EK31" s="200"/>
      <c r="EL31" s="200"/>
      <c r="EM31" s="200"/>
      <c r="EN31" s="200"/>
      <c r="EO31" s="200"/>
      <c r="EP31" s="200"/>
      <c r="EQ31" s="200"/>
      <c r="ER31" s="200"/>
      <c r="ES31" s="200"/>
      <c r="ET31" s="200"/>
      <c r="EU31" s="200"/>
      <c r="EV31" s="200"/>
      <c r="EW31" s="200"/>
      <c r="EX31" s="200"/>
      <c r="EY31" s="200"/>
      <c r="EZ31" s="200"/>
      <c r="FA31" s="200"/>
      <c r="FB31" s="200"/>
      <c r="FC31" s="200"/>
      <c r="FD31" s="200"/>
      <c r="FE31" s="200"/>
      <c r="FF31" s="200"/>
      <c r="FG31" s="200"/>
      <c r="FH31" s="200"/>
      <c r="FI31" s="200"/>
      <c r="FJ31" s="200"/>
      <c r="FK31" s="200"/>
      <c r="FL31" s="200"/>
      <c r="FM31" s="200"/>
      <c r="FN31" s="200"/>
      <c r="FO31" s="200"/>
      <c r="FP31" s="200"/>
      <c r="FQ31" s="200"/>
      <c r="FR31" s="200"/>
      <c r="FS31" s="200"/>
      <c r="FT31" s="200"/>
      <c r="FU31" s="200"/>
      <c r="FV31" s="200"/>
      <c r="FW31" s="200"/>
      <c r="FX31" s="200"/>
      <c r="FY31" s="200"/>
      <c r="FZ31" s="200"/>
      <c r="GA31" s="200"/>
      <c r="GB31" s="200"/>
      <c r="GC31" s="200"/>
      <c r="GD31" s="200"/>
      <c r="GE31" s="200"/>
      <c r="GF31" s="200"/>
      <c r="GG31" s="200"/>
      <c r="GH31" s="200"/>
      <c r="GI31" s="200"/>
      <c r="GJ31" s="200"/>
      <c r="GK31" s="200"/>
      <c r="GL31" s="200"/>
      <c r="GM31" s="200"/>
      <c r="GN31" s="200"/>
      <c r="GO31" s="200"/>
      <c r="GP31" s="200"/>
      <c r="GQ31" s="200"/>
      <c r="GR31" s="200"/>
      <c r="GS31" s="200"/>
      <c r="GT31" s="200"/>
      <c r="GU31" s="200"/>
      <c r="GV31" s="200"/>
      <c r="GW31" s="200"/>
      <c r="GX31" s="200"/>
      <c r="GY31" s="200"/>
      <c r="GZ31" s="200"/>
      <c r="HA31" s="200"/>
      <c r="HB31" s="200"/>
      <c r="HC31" s="200"/>
      <c r="HD31" s="200"/>
      <c r="HE31" s="200"/>
      <c r="HF31" s="200"/>
      <c r="HG31" s="200"/>
      <c r="HH31" s="200"/>
      <c r="HI31" s="200"/>
      <c r="HJ31" s="200"/>
      <c r="HK31" s="200"/>
      <c r="HL31" s="200"/>
      <c r="HM31" s="200"/>
      <c r="HN31" s="200"/>
      <c r="HO31" s="200"/>
      <c r="HP31" s="200"/>
      <c r="HQ31" s="200"/>
      <c r="HR31" s="200"/>
      <c r="HS31" s="200"/>
      <c r="HT31" s="200"/>
      <c r="HU31" s="200"/>
      <c r="HV31" s="200"/>
      <c r="HW31" s="200"/>
      <c r="HX31" s="200"/>
      <c r="HY31" s="200"/>
      <c r="HZ31" s="200"/>
      <c r="IA31" s="200"/>
      <c r="IB31" s="200"/>
      <c r="IC31" s="200"/>
      <c r="ID31" s="200"/>
      <c r="IE31" s="200"/>
      <c r="IF31" s="200"/>
      <c r="IG31" s="200"/>
      <c r="IH31" s="200"/>
      <c r="II31" s="200"/>
      <c r="IJ31" s="200"/>
      <c r="IK31" s="200"/>
      <c r="IL31" s="200"/>
      <c r="IM31" s="200"/>
      <c r="IN31" s="200"/>
      <c r="IO31" s="200"/>
      <c r="IP31" s="200"/>
      <c r="IQ31" s="200"/>
      <c r="IR31" s="200"/>
      <c r="IS31" s="200"/>
      <c r="IT31" s="200"/>
      <c r="IU31" s="200"/>
      <c r="IV31" s="200"/>
    </row>
  </sheetData>
  <sheetProtection/>
  <mergeCells count="6">
    <mergeCell ref="B2:D2"/>
    <mergeCell ref="B4:D4"/>
    <mergeCell ref="B8:B9"/>
    <mergeCell ref="C8:C9"/>
    <mergeCell ref="B11:B25"/>
    <mergeCell ref="C11:C2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S37"/>
  <sheetViews>
    <sheetView zoomScalePageLayoutView="0" workbookViewId="0" topLeftCell="A16">
      <selection activeCell="A1" sqref="A1:IV16384"/>
    </sheetView>
  </sheetViews>
  <sheetFormatPr defaultColWidth="0.875" defaultRowHeight="12.75"/>
  <cols>
    <col min="1" max="96" width="0.875" style="57" customWidth="1"/>
    <col min="97" max="97" width="0.37109375" style="57" customWidth="1"/>
    <col min="98" max="16384" width="0.875" style="57" customWidth="1"/>
  </cols>
  <sheetData>
    <row r="1" spans="1:96" s="58" customFormat="1" ht="12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  <c r="BG1" s="308"/>
      <c r="BH1" s="308"/>
      <c r="BI1" s="308"/>
      <c r="BJ1" s="308"/>
      <c r="BK1" s="308"/>
      <c r="BL1" s="308"/>
      <c r="BM1" s="308"/>
      <c r="BN1" s="308"/>
      <c r="BO1" s="308"/>
      <c r="BP1" s="308"/>
      <c r="BQ1" s="308"/>
      <c r="BR1" s="308"/>
      <c r="BS1" s="308"/>
      <c r="BT1" s="308"/>
      <c r="BU1" s="308"/>
      <c r="BV1" s="308"/>
      <c r="BW1" s="308"/>
      <c r="BX1" s="308"/>
      <c r="BY1" s="308"/>
      <c r="BZ1" s="308"/>
      <c r="CA1" s="308"/>
      <c r="CB1" s="308"/>
      <c r="CC1" s="308"/>
      <c r="CD1" s="308"/>
      <c r="CE1" s="308"/>
      <c r="CF1" s="308"/>
      <c r="CG1" s="308"/>
      <c r="CH1" s="308"/>
      <c r="CI1" s="308"/>
      <c r="CJ1" s="308"/>
      <c r="CK1" s="308"/>
      <c r="CL1" s="308"/>
      <c r="CM1" s="308"/>
      <c r="CN1" s="308"/>
      <c r="CO1" s="308"/>
      <c r="CP1" s="308"/>
      <c r="CQ1" s="308"/>
      <c r="CR1" s="308"/>
    </row>
    <row r="3" spans="1:97" ht="15.75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  <c r="BC3" s="309"/>
      <c r="BD3" s="309"/>
      <c r="BE3" s="309"/>
      <c r="BF3" s="309"/>
      <c r="BG3" s="309"/>
      <c r="BH3" s="309"/>
      <c r="BI3" s="309"/>
      <c r="BJ3" s="309"/>
      <c r="BK3" s="309"/>
      <c r="BL3" s="309"/>
      <c r="BM3" s="309"/>
      <c r="BN3" s="309"/>
      <c r="BO3" s="309"/>
      <c r="BP3" s="309"/>
      <c r="BQ3" s="309"/>
      <c r="BR3" s="309"/>
      <c r="BS3" s="309"/>
      <c r="BT3" s="309"/>
      <c r="BU3" s="309"/>
      <c r="BV3" s="309"/>
      <c r="BW3" s="309"/>
      <c r="BX3" s="309"/>
      <c r="BY3" s="309"/>
      <c r="BZ3" s="309"/>
      <c r="CA3" s="309"/>
      <c r="CB3" s="309"/>
      <c r="CC3" s="309"/>
      <c r="CD3" s="309"/>
      <c r="CE3" s="309"/>
      <c r="CF3" s="309"/>
      <c r="CG3" s="309"/>
      <c r="CH3" s="309"/>
      <c r="CI3" s="309"/>
      <c r="CJ3" s="309"/>
      <c r="CK3" s="309"/>
      <c r="CL3" s="309"/>
      <c r="CM3" s="309"/>
      <c r="CN3" s="309"/>
      <c r="CO3" s="309"/>
      <c r="CP3" s="309"/>
      <c r="CQ3" s="309"/>
      <c r="CR3" s="309"/>
      <c r="CS3" s="309"/>
    </row>
    <row r="4" spans="2:97" s="59" customFormat="1" ht="19.5" customHeight="1">
      <c r="B4" s="310" t="s">
        <v>79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0"/>
      <c r="BL4" s="310"/>
      <c r="BM4" s="310"/>
      <c r="BN4" s="310"/>
      <c r="BO4" s="310"/>
      <c r="BP4" s="310"/>
      <c r="BQ4" s="310"/>
      <c r="BR4" s="310"/>
      <c r="BS4" s="310"/>
      <c r="BT4" s="310"/>
      <c r="BU4" s="310"/>
      <c r="BV4" s="310"/>
      <c r="BW4" s="310"/>
      <c r="BX4" s="310"/>
      <c r="BY4" s="310"/>
      <c r="BZ4" s="310"/>
      <c r="CA4" s="310"/>
      <c r="CB4" s="310"/>
      <c r="CC4" s="310"/>
      <c r="CD4" s="310"/>
      <c r="CE4" s="310"/>
      <c r="CF4" s="310"/>
      <c r="CG4" s="310"/>
      <c r="CH4" s="310"/>
      <c r="CI4" s="310"/>
      <c r="CJ4" s="310"/>
      <c r="CK4" s="310"/>
      <c r="CL4" s="310"/>
      <c r="CM4" s="310"/>
      <c r="CN4" s="310"/>
      <c r="CO4" s="310"/>
      <c r="CP4" s="310"/>
      <c r="CQ4" s="310"/>
      <c r="CR4" s="310"/>
      <c r="CS4" s="5"/>
    </row>
    <row r="5" spans="2:97" s="59" customFormat="1" ht="13.5" customHeight="1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5"/>
    </row>
    <row r="6" spans="1:97" s="59" customFormat="1" ht="18.75" customHeight="1">
      <c r="A6" s="311" t="s">
        <v>80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311"/>
      <c r="CK6" s="311"/>
      <c r="CL6" s="311"/>
      <c r="CM6" s="311"/>
      <c r="CN6" s="311"/>
      <c r="CO6" s="311"/>
      <c r="CP6" s="311"/>
      <c r="CQ6" s="311"/>
      <c r="CR6" s="311"/>
      <c r="CS6" s="311"/>
    </row>
    <row r="7" spans="1:97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</row>
    <row r="8" spans="1:97" ht="15.75" customHeight="1">
      <c r="A8" s="302" t="s">
        <v>81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4"/>
      <c r="BF8" s="305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6"/>
      <c r="BR8" s="306"/>
      <c r="BS8" s="306"/>
      <c r="BT8" s="306"/>
      <c r="BU8" s="306"/>
      <c r="BV8" s="306"/>
      <c r="BW8" s="306"/>
      <c r="BX8" s="306"/>
      <c r="BY8" s="306"/>
      <c r="BZ8" s="306"/>
      <c r="CA8" s="306"/>
      <c r="CB8" s="306"/>
      <c r="CC8" s="306"/>
      <c r="CD8" s="306"/>
      <c r="CE8" s="306"/>
      <c r="CF8" s="306"/>
      <c r="CG8" s="306"/>
      <c r="CH8" s="306"/>
      <c r="CI8" s="306"/>
      <c r="CJ8" s="306"/>
      <c r="CK8" s="306"/>
      <c r="CL8" s="306"/>
      <c r="CM8" s="306"/>
      <c r="CN8" s="306"/>
      <c r="CO8" s="306"/>
      <c r="CP8" s="306"/>
      <c r="CQ8" s="306"/>
      <c r="CR8" s="306"/>
      <c r="CS8" s="307"/>
    </row>
    <row r="9" spans="1:97" ht="15.75" customHeight="1">
      <c r="A9" s="302" t="s">
        <v>82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4"/>
      <c r="BF9" s="305"/>
      <c r="BG9" s="306"/>
      <c r="BH9" s="306"/>
      <c r="BI9" s="306"/>
      <c r="BJ9" s="306"/>
      <c r="BK9" s="306"/>
      <c r="BL9" s="306"/>
      <c r="BM9" s="306"/>
      <c r="BN9" s="306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6"/>
      <c r="CC9" s="306"/>
      <c r="CD9" s="306"/>
      <c r="CE9" s="306"/>
      <c r="CF9" s="306"/>
      <c r="CG9" s="306"/>
      <c r="CH9" s="306"/>
      <c r="CI9" s="306"/>
      <c r="CJ9" s="306"/>
      <c r="CK9" s="306"/>
      <c r="CL9" s="306"/>
      <c r="CM9" s="306"/>
      <c r="CN9" s="306"/>
      <c r="CO9" s="306"/>
      <c r="CP9" s="306"/>
      <c r="CQ9" s="306"/>
      <c r="CR9" s="306"/>
      <c r="CS9" s="307"/>
    </row>
    <row r="10" spans="1:97" ht="15.75" customHeight="1">
      <c r="A10" s="302" t="s">
        <v>83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4"/>
      <c r="BF10" s="305"/>
      <c r="BG10" s="306"/>
      <c r="BH10" s="306"/>
      <c r="BI10" s="306"/>
      <c r="BJ10" s="306"/>
      <c r="BK10" s="306"/>
      <c r="BL10" s="306"/>
      <c r="BM10" s="306"/>
      <c r="BN10" s="306"/>
      <c r="BO10" s="306"/>
      <c r="BP10" s="306"/>
      <c r="BQ10" s="306"/>
      <c r="BR10" s="306"/>
      <c r="BS10" s="306"/>
      <c r="BT10" s="306"/>
      <c r="BU10" s="306"/>
      <c r="BV10" s="306"/>
      <c r="BW10" s="306"/>
      <c r="BX10" s="306"/>
      <c r="BY10" s="306"/>
      <c r="BZ10" s="306"/>
      <c r="CA10" s="306"/>
      <c r="CB10" s="306"/>
      <c r="CC10" s="306"/>
      <c r="CD10" s="306"/>
      <c r="CE10" s="306"/>
      <c r="CF10" s="306"/>
      <c r="CG10" s="306"/>
      <c r="CH10" s="306"/>
      <c r="CI10" s="306"/>
      <c r="CJ10" s="306"/>
      <c r="CK10" s="306"/>
      <c r="CL10" s="306"/>
      <c r="CM10" s="306"/>
      <c r="CN10" s="306"/>
      <c r="CO10" s="306"/>
      <c r="CP10" s="306"/>
      <c r="CQ10" s="306"/>
      <c r="CR10" s="306"/>
      <c r="CS10" s="307"/>
    </row>
    <row r="11" spans="1:97" ht="47.25" customHeight="1">
      <c r="A11" s="302" t="s">
        <v>84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4"/>
      <c r="BF11" s="305"/>
      <c r="BG11" s="306"/>
      <c r="BH11" s="306"/>
      <c r="BI11" s="306"/>
      <c r="BJ11" s="306"/>
      <c r="BK11" s="306"/>
      <c r="BL11" s="306"/>
      <c r="BM11" s="306"/>
      <c r="BN11" s="306"/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6"/>
      <c r="CC11" s="306"/>
      <c r="CD11" s="306"/>
      <c r="CE11" s="306"/>
      <c r="CF11" s="306"/>
      <c r="CG11" s="306"/>
      <c r="CH11" s="306"/>
      <c r="CI11" s="306"/>
      <c r="CJ11" s="306"/>
      <c r="CK11" s="306"/>
      <c r="CL11" s="306"/>
      <c r="CM11" s="306"/>
      <c r="CN11" s="306"/>
      <c r="CO11" s="306"/>
      <c r="CP11" s="306"/>
      <c r="CQ11" s="306"/>
      <c r="CR11" s="306"/>
      <c r="CS11" s="307"/>
    </row>
    <row r="12" spans="1:97" ht="31.5" customHeight="1">
      <c r="A12" s="302" t="s">
        <v>85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3"/>
      <c r="BE12" s="304"/>
      <c r="BF12" s="305"/>
      <c r="BG12" s="306"/>
      <c r="BH12" s="306"/>
      <c r="BI12" s="306"/>
      <c r="BJ12" s="306"/>
      <c r="BK12" s="306"/>
      <c r="BL12" s="306"/>
      <c r="BM12" s="306"/>
      <c r="BN12" s="306"/>
      <c r="BO12" s="306"/>
      <c r="BP12" s="306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  <c r="CH12" s="306"/>
      <c r="CI12" s="306"/>
      <c r="CJ12" s="306"/>
      <c r="CK12" s="306"/>
      <c r="CL12" s="306"/>
      <c r="CM12" s="306"/>
      <c r="CN12" s="306"/>
      <c r="CO12" s="306"/>
      <c r="CP12" s="306"/>
      <c r="CQ12" s="306"/>
      <c r="CR12" s="306"/>
      <c r="CS12" s="307"/>
    </row>
    <row r="13" spans="1:97" ht="31.5" customHeight="1">
      <c r="A13" s="302" t="s">
        <v>86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4"/>
      <c r="BF13" s="305"/>
      <c r="BG13" s="306"/>
      <c r="BH13" s="306"/>
      <c r="BI13" s="306"/>
      <c r="BJ13" s="306"/>
      <c r="BK13" s="306"/>
      <c r="BL13" s="306"/>
      <c r="BM13" s="306"/>
      <c r="BN13" s="306"/>
      <c r="BO13" s="306"/>
      <c r="BP13" s="306"/>
      <c r="BQ13" s="306"/>
      <c r="BR13" s="306"/>
      <c r="BS13" s="306"/>
      <c r="BT13" s="306"/>
      <c r="BU13" s="306"/>
      <c r="BV13" s="306"/>
      <c r="BW13" s="306"/>
      <c r="BX13" s="306"/>
      <c r="BY13" s="306"/>
      <c r="BZ13" s="306"/>
      <c r="CA13" s="306"/>
      <c r="CB13" s="306"/>
      <c r="CC13" s="306"/>
      <c r="CD13" s="306"/>
      <c r="CE13" s="306"/>
      <c r="CF13" s="306"/>
      <c r="CG13" s="306"/>
      <c r="CH13" s="306"/>
      <c r="CI13" s="306"/>
      <c r="CJ13" s="306"/>
      <c r="CK13" s="306"/>
      <c r="CL13" s="306"/>
      <c r="CM13" s="306"/>
      <c r="CN13" s="306"/>
      <c r="CO13" s="306"/>
      <c r="CP13" s="306"/>
      <c r="CQ13" s="306"/>
      <c r="CR13" s="306"/>
      <c r="CS13" s="307"/>
    </row>
    <row r="15" spans="1:97" s="59" customFormat="1" ht="16.5">
      <c r="A15" s="266" t="s">
        <v>87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/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/>
      <c r="CP15" s="266"/>
      <c r="CQ15" s="266"/>
      <c r="CR15" s="266"/>
      <c r="CS15" s="266"/>
    </row>
    <row r="16" spans="1:97" s="59" customFormat="1" ht="16.5">
      <c r="A16" s="266" t="s">
        <v>88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/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6"/>
      <c r="CK16" s="266"/>
      <c r="CL16" s="266"/>
      <c r="CM16" s="266"/>
      <c r="CN16" s="266"/>
      <c r="CO16" s="266"/>
      <c r="CP16" s="266"/>
      <c r="CQ16" s="266"/>
      <c r="CR16" s="266"/>
      <c r="CS16" s="266"/>
    </row>
    <row r="17" spans="45:76" ht="15.75"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</row>
    <row r="18" spans="1:97" ht="31.5" customHeight="1">
      <c r="A18" s="280" t="s">
        <v>89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2"/>
      <c r="AR18" s="289" t="s">
        <v>90</v>
      </c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290"/>
      <c r="BR18" s="290"/>
      <c r="BS18" s="290"/>
      <c r="BT18" s="290"/>
      <c r="BU18" s="291"/>
      <c r="BV18" s="289" t="s">
        <v>91</v>
      </c>
      <c r="BW18" s="290"/>
      <c r="BX18" s="290"/>
      <c r="BY18" s="290"/>
      <c r="BZ18" s="290"/>
      <c r="CA18" s="290"/>
      <c r="CB18" s="290"/>
      <c r="CC18" s="290"/>
      <c r="CD18" s="290"/>
      <c r="CE18" s="290"/>
      <c r="CF18" s="290"/>
      <c r="CG18" s="290"/>
      <c r="CH18" s="290"/>
      <c r="CI18" s="290"/>
      <c r="CJ18" s="290"/>
      <c r="CK18" s="290"/>
      <c r="CL18" s="290"/>
      <c r="CM18" s="290"/>
      <c r="CN18" s="290"/>
      <c r="CO18" s="290"/>
      <c r="CP18" s="290"/>
      <c r="CQ18" s="290"/>
      <c r="CR18" s="290"/>
      <c r="CS18" s="291"/>
    </row>
    <row r="19" spans="1:97" ht="15.75">
      <c r="A19" s="283"/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5"/>
      <c r="AR19" s="62"/>
      <c r="AV19" s="57" t="s">
        <v>92</v>
      </c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  <c r="BK19" s="298"/>
      <c r="BL19" s="57" t="s">
        <v>93</v>
      </c>
      <c r="BU19" s="63"/>
      <c r="BV19" s="292"/>
      <c r="BW19" s="293"/>
      <c r="BX19" s="293"/>
      <c r="BY19" s="293"/>
      <c r="BZ19" s="293"/>
      <c r="CA19" s="293"/>
      <c r="CB19" s="293"/>
      <c r="CC19" s="293"/>
      <c r="CD19" s="293"/>
      <c r="CE19" s="293"/>
      <c r="CF19" s="293"/>
      <c r="CG19" s="293"/>
      <c r="CH19" s="293"/>
      <c r="CI19" s="293"/>
      <c r="CJ19" s="293"/>
      <c r="CK19" s="293"/>
      <c r="CL19" s="293"/>
      <c r="CM19" s="293"/>
      <c r="CN19" s="293"/>
      <c r="CO19" s="293"/>
      <c r="CP19" s="293"/>
      <c r="CQ19" s="293"/>
      <c r="CR19" s="293"/>
      <c r="CS19" s="294"/>
    </row>
    <row r="20" spans="1:97" ht="15.75">
      <c r="A20" s="286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8"/>
      <c r="AR20" s="299" t="s">
        <v>76</v>
      </c>
      <c r="AS20" s="300"/>
      <c r="AT20" s="300"/>
      <c r="AU20" s="300"/>
      <c r="AV20" s="300"/>
      <c r="AW20" s="300"/>
      <c r="AX20" s="300"/>
      <c r="AY20" s="300"/>
      <c r="AZ20" s="300"/>
      <c r="BA20" s="300"/>
      <c r="BB20" s="300"/>
      <c r="BC20" s="300"/>
      <c r="BD20" s="300"/>
      <c r="BE20" s="300"/>
      <c r="BF20" s="300"/>
      <c r="BG20" s="300"/>
      <c r="BH20" s="300"/>
      <c r="BI20" s="300"/>
      <c r="BJ20" s="300"/>
      <c r="BK20" s="300"/>
      <c r="BL20" s="300"/>
      <c r="BM20" s="300"/>
      <c r="BN20" s="300"/>
      <c r="BO20" s="300"/>
      <c r="BP20" s="300"/>
      <c r="BQ20" s="300"/>
      <c r="BR20" s="300"/>
      <c r="BS20" s="300"/>
      <c r="BT20" s="300"/>
      <c r="BU20" s="301"/>
      <c r="BV20" s="295"/>
      <c r="BW20" s="296"/>
      <c r="BX20" s="296"/>
      <c r="BY20" s="296"/>
      <c r="BZ20" s="296"/>
      <c r="CA20" s="296"/>
      <c r="CB20" s="296"/>
      <c r="CC20" s="296"/>
      <c r="CD20" s="296"/>
      <c r="CE20" s="296"/>
      <c r="CF20" s="296"/>
      <c r="CG20" s="296"/>
      <c r="CH20" s="296"/>
      <c r="CI20" s="296"/>
      <c r="CJ20" s="296"/>
      <c r="CK20" s="296"/>
      <c r="CL20" s="296"/>
      <c r="CM20" s="296"/>
      <c r="CN20" s="296"/>
      <c r="CO20" s="296"/>
      <c r="CP20" s="296"/>
      <c r="CQ20" s="296"/>
      <c r="CR20" s="296"/>
      <c r="CS20" s="297"/>
    </row>
    <row r="21" spans="1:97" ht="15.75">
      <c r="A21" s="272" t="s">
        <v>94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4"/>
      <c r="AR21" s="268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70"/>
      <c r="BV21" s="272"/>
      <c r="BW21" s="273"/>
      <c r="BX21" s="273"/>
      <c r="BY21" s="273"/>
      <c r="BZ21" s="273"/>
      <c r="CA21" s="273"/>
      <c r="CB21" s="273"/>
      <c r="CC21" s="273"/>
      <c r="CD21" s="273"/>
      <c r="CE21" s="273"/>
      <c r="CF21" s="273"/>
      <c r="CG21" s="273"/>
      <c r="CH21" s="273"/>
      <c r="CI21" s="273"/>
      <c r="CJ21" s="273"/>
      <c r="CK21" s="273"/>
      <c r="CL21" s="273"/>
      <c r="CM21" s="273"/>
      <c r="CN21" s="273"/>
      <c r="CO21" s="273"/>
      <c r="CP21" s="273"/>
      <c r="CQ21" s="273"/>
      <c r="CR21" s="273"/>
      <c r="CS21" s="274"/>
    </row>
    <row r="23" spans="1:97" s="59" customFormat="1" ht="16.5">
      <c r="A23" s="266" t="s">
        <v>95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266"/>
      <c r="BF23" s="266"/>
      <c r="BG23" s="266"/>
      <c r="BH23" s="266"/>
      <c r="BI23" s="266"/>
      <c r="BJ23" s="266"/>
      <c r="BK23" s="266"/>
      <c r="BL23" s="266"/>
      <c r="BM23" s="266"/>
      <c r="BN23" s="266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6"/>
      <c r="CA23" s="266"/>
      <c r="CB23" s="266"/>
      <c r="CC23" s="266"/>
      <c r="CD23" s="266"/>
      <c r="CE23" s="266"/>
      <c r="CF23" s="266"/>
      <c r="CG23" s="266"/>
      <c r="CH23" s="266"/>
      <c r="CI23" s="266"/>
      <c r="CJ23" s="266"/>
      <c r="CK23" s="266"/>
      <c r="CL23" s="266"/>
      <c r="CM23" s="266"/>
      <c r="CN23" s="266"/>
      <c r="CO23" s="266"/>
      <c r="CP23" s="266"/>
      <c r="CQ23" s="266"/>
      <c r="CR23" s="266"/>
      <c r="CS23" s="266"/>
    </row>
    <row r="24" spans="1:97" s="59" customFormat="1" ht="16.5">
      <c r="A24" s="266" t="s">
        <v>96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6"/>
      <c r="CK24" s="266"/>
      <c r="CL24" s="266"/>
      <c r="CM24" s="266"/>
      <c r="CN24" s="266"/>
      <c r="CO24" s="266"/>
      <c r="CP24" s="266"/>
      <c r="CQ24" s="266"/>
      <c r="CR24" s="266"/>
      <c r="CS24" s="266"/>
    </row>
    <row r="26" spans="1:97" ht="80.25" customHeight="1">
      <c r="A26" s="279" t="s">
        <v>97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 t="s">
        <v>98</v>
      </c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 t="s">
        <v>99</v>
      </c>
      <c r="AX26" s="279"/>
      <c r="AY26" s="279"/>
      <c r="AZ26" s="279"/>
      <c r="BA26" s="279"/>
      <c r="BB26" s="279"/>
      <c r="BC26" s="279"/>
      <c r="BD26" s="279"/>
      <c r="BE26" s="279"/>
      <c r="BF26" s="279"/>
      <c r="BG26" s="279"/>
      <c r="BH26" s="279"/>
      <c r="BI26" s="279"/>
      <c r="BJ26" s="279"/>
      <c r="BK26" s="279"/>
      <c r="BL26" s="279"/>
      <c r="BM26" s="279"/>
      <c r="BN26" s="279"/>
      <c r="BO26" s="279"/>
      <c r="BP26" s="279"/>
      <c r="BQ26" s="279"/>
      <c r="BR26" s="279"/>
      <c r="BS26" s="279"/>
      <c r="BT26" s="279"/>
      <c r="BU26" s="279"/>
      <c r="BV26" s="279"/>
      <c r="BW26" s="279" t="s">
        <v>100</v>
      </c>
      <c r="BX26" s="279"/>
      <c r="BY26" s="279"/>
      <c r="BZ26" s="279"/>
      <c r="CA26" s="279"/>
      <c r="CB26" s="279"/>
      <c r="CC26" s="279"/>
      <c r="CD26" s="279"/>
      <c r="CE26" s="279"/>
      <c r="CF26" s="279"/>
      <c r="CG26" s="279"/>
      <c r="CH26" s="279"/>
      <c r="CI26" s="279"/>
      <c r="CJ26" s="279"/>
      <c r="CK26" s="279"/>
      <c r="CL26" s="279"/>
      <c r="CM26" s="279"/>
      <c r="CN26" s="279"/>
      <c r="CO26" s="279"/>
      <c r="CP26" s="279"/>
      <c r="CQ26" s="279"/>
      <c r="CR26" s="279"/>
      <c r="CS26" s="279"/>
    </row>
    <row r="27" spans="1:97" ht="15.75">
      <c r="A27" s="278"/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  <c r="AS27" s="278"/>
      <c r="AT27" s="278"/>
      <c r="AU27" s="278"/>
      <c r="AV27" s="278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  <c r="BX27" s="267"/>
      <c r="BY27" s="267"/>
      <c r="BZ27" s="267"/>
      <c r="CA27" s="267"/>
      <c r="CB27" s="267"/>
      <c r="CC27" s="267"/>
      <c r="CD27" s="267"/>
      <c r="CE27" s="267"/>
      <c r="CF27" s="267"/>
      <c r="CG27" s="267"/>
      <c r="CH27" s="267"/>
      <c r="CI27" s="267"/>
      <c r="CJ27" s="267"/>
      <c r="CK27" s="267"/>
      <c r="CL27" s="267"/>
      <c r="CM27" s="267"/>
      <c r="CN27" s="267"/>
      <c r="CO27" s="267"/>
      <c r="CP27" s="267"/>
      <c r="CQ27" s="267"/>
      <c r="CR27" s="267"/>
      <c r="CS27" s="267"/>
    </row>
    <row r="29" spans="1:97" s="59" customFormat="1" ht="16.5">
      <c r="A29" s="266" t="s">
        <v>101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6"/>
      <c r="BX29" s="266"/>
      <c r="BY29" s="266"/>
      <c r="BZ29" s="266"/>
      <c r="CA29" s="266"/>
      <c r="CB29" s="266"/>
      <c r="CC29" s="266"/>
      <c r="CD29" s="266"/>
      <c r="CE29" s="266"/>
      <c r="CF29" s="266"/>
      <c r="CG29" s="266"/>
      <c r="CH29" s="266"/>
      <c r="CI29" s="266"/>
      <c r="CJ29" s="266"/>
      <c r="CK29" s="266"/>
      <c r="CL29" s="266"/>
      <c r="CM29" s="266"/>
      <c r="CN29" s="266"/>
      <c r="CO29" s="266"/>
      <c r="CP29" s="266"/>
      <c r="CQ29" s="266"/>
      <c r="CR29" s="266"/>
      <c r="CS29" s="266"/>
    </row>
    <row r="31" spans="1:97" ht="96" customHeight="1">
      <c r="A31" s="279" t="s">
        <v>102</v>
      </c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 t="s">
        <v>103</v>
      </c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 t="s">
        <v>104</v>
      </c>
      <c r="AX31" s="279"/>
      <c r="AY31" s="279"/>
      <c r="AZ31" s="279"/>
      <c r="BA31" s="279"/>
      <c r="BB31" s="279"/>
      <c r="BC31" s="279"/>
      <c r="BD31" s="279"/>
      <c r="BE31" s="279"/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79"/>
      <c r="BQ31" s="279"/>
      <c r="BR31" s="279"/>
      <c r="BS31" s="279"/>
      <c r="BT31" s="279"/>
      <c r="BU31" s="279"/>
      <c r="BV31" s="279"/>
      <c r="BW31" s="279" t="s">
        <v>105</v>
      </c>
      <c r="BX31" s="279"/>
      <c r="BY31" s="279"/>
      <c r="BZ31" s="279"/>
      <c r="CA31" s="279"/>
      <c r="CB31" s="279"/>
      <c r="CC31" s="279"/>
      <c r="CD31" s="279"/>
      <c r="CE31" s="279"/>
      <c r="CF31" s="279"/>
      <c r="CG31" s="279"/>
      <c r="CH31" s="279"/>
      <c r="CI31" s="279"/>
      <c r="CJ31" s="279"/>
      <c r="CK31" s="279"/>
      <c r="CL31" s="279"/>
      <c r="CM31" s="279"/>
      <c r="CN31" s="279"/>
      <c r="CO31" s="279"/>
      <c r="CP31" s="279"/>
      <c r="CQ31" s="279"/>
      <c r="CR31" s="279"/>
      <c r="CS31" s="279"/>
    </row>
    <row r="32" spans="1:97" ht="15.75">
      <c r="A32" s="275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7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8"/>
      <c r="AU32" s="278"/>
      <c r="AV32" s="278"/>
      <c r="AW32" s="267"/>
      <c r="AX32" s="267"/>
      <c r="AY32" s="267"/>
      <c r="AZ32" s="267"/>
      <c r="BA32" s="267"/>
      <c r="BB32" s="267"/>
      <c r="BC32" s="267"/>
      <c r="BD32" s="267"/>
      <c r="BE32" s="267"/>
      <c r="BF32" s="267"/>
      <c r="BG32" s="267"/>
      <c r="BH32" s="267"/>
      <c r="BI32" s="267"/>
      <c r="BJ32" s="267"/>
      <c r="BK32" s="267"/>
      <c r="BL32" s="267"/>
      <c r="BM32" s="267"/>
      <c r="BN32" s="267"/>
      <c r="BO32" s="267"/>
      <c r="BP32" s="267"/>
      <c r="BQ32" s="267"/>
      <c r="BR32" s="267"/>
      <c r="BS32" s="267"/>
      <c r="BT32" s="267"/>
      <c r="BU32" s="267"/>
      <c r="BV32" s="267"/>
      <c r="BW32" s="272"/>
      <c r="BX32" s="273"/>
      <c r="BY32" s="273"/>
      <c r="BZ32" s="273"/>
      <c r="CA32" s="273"/>
      <c r="CB32" s="273"/>
      <c r="CC32" s="273"/>
      <c r="CD32" s="273"/>
      <c r="CE32" s="273"/>
      <c r="CF32" s="273"/>
      <c r="CG32" s="273"/>
      <c r="CH32" s="273"/>
      <c r="CI32" s="273"/>
      <c r="CJ32" s="273"/>
      <c r="CK32" s="273"/>
      <c r="CL32" s="273"/>
      <c r="CM32" s="273"/>
      <c r="CN32" s="273"/>
      <c r="CO32" s="273"/>
      <c r="CP32" s="273"/>
      <c r="CQ32" s="273"/>
      <c r="CR32" s="273"/>
      <c r="CS32" s="274"/>
    </row>
    <row r="34" spans="1:97" s="59" customFormat="1" ht="16.5">
      <c r="A34" s="266" t="s">
        <v>106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  <c r="BF34" s="266"/>
      <c r="BG34" s="266"/>
      <c r="BH34" s="266"/>
      <c r="BI34" s="266"/>
      <c r="BJ34" s="266"/>
      <c r="BK34" s="266"/>
      <c r="BL34" s="266"/>
      <c r="BM34" s="266"/>
      <c r="BN34" s="266"/>
      <c r="BO34" s="266"/>
      <c r="BP34" s="266"/>
      <c r="BQ34" s="266"/>
      <c r="BR34" s="266"/>
      <c r="BS34" s="266"/>
      <c r="BT34" s="266"/>
      <c r="BU34" s="266"/>
      <c r="BV34" s="266"/>
      <c r="BW34" s="266"/>
      <c r="BX34" s="266"/>
      <c r="BY34" s="266"/>
      <c r="BZ34" s="266"/>
      <c r="CA34" s="266"/>
      <c r="CB34" s="266"/>
      <c r="CC34" s="266"/>
      <c r="CD34" s="266"/>
      <c r="CE34" s="266"/>
      <c r="CF34" s="266"/>
      <c r="CG34" s="266"/>
      <c r="CH34" s="266"/>
      <c r="CI34" s="266"/>
      <c r="CJ34" s="266"/>
      <c r="CK34" s="266"/>
      <c r="CL34" s="266"/>
      <c r="CM34" s="266"/>
      <c r="CN34" s="266"/>
      <c r="CO34" s="266"/>
      <c r="CP34" s="266"/>
      <c r="CQ34" s="266"/>
      <c r="CR34" s="266"/>
      <c r="CS34" s="266"/>
    </row>
    <row r="36" spans="1:97" ht="15.75">
      <c r="A36" s="267" t="s">
        <v>107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8" t="s">
        <v>108</v>
      </c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/>
      <c r="CM36" s="269"/>
      <c r="CN36" s="269"/>
      <c r="CO36" s="269"/>
      <c r="CP36" s="269"/>
      <c r="CQ36" s="269"/>
      <c r="CR36" s="269"/>
      <c r="CS36" s="270"/>
    </row>
    <row r="37" spans="1:97" ht="15.75">
      <c r="A37" s="271"/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2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3"/>
      <c r="BC37" s="273"/>
      <c r="BD37" s="273"/>
      <c r="BE37" s="273"/>
      <c r="BF37" s="273"/>
      <c r="BG37" s="273"/>
      <c r="BH37" s="273"/>
      <c r="BI37" s="273"/>
      <c r="BJ37" s="273"/>
      <c r="BK37" s="273"/>
      <c r="BL37" s="273"/>
      <c r="BM37" s="273"/>
      <c r="BN37" s="273"/>
      <c r="BO37" s="273"/>
      <c r="BP37" s="273"/>
      <c r="BQ37" s="273"/>
      <c r="BR37" s="273"/>
      <c r="BS37" s="273"/>
      <c r="BT37" s="273"/>
      <c r="BU37" s="273"/>
      <c r="BV37" s="273"/>
      <c r="BW37" s="273"/>
      <c r="BX37" s="273"/>
      <c r="BY37" s="273"/>
      <c r="BZ37" s="273"/>
      <c r="CA37" s="273"/>
      <c r="CB37" s="273"/>
      <c r="CC37" s="273"/>
      <c r="CD37" s="273"/>
      <c r="CE37" s="273"/>
      <c r="CF37" s="273"/>
      <c r="CG37" s="273"/>
      <c r="CH37" s="273"/>
      <c r="CI37" s="273"/>
      <c r="CJ37" s="273"/>
      <c r="CK37" s="273"/>
      <c r="CL37" s="273"/>
      <c r="CM37" s="273"/>
      <c r="CN37" s="273"/>
      <c r="CO37" s="273"/>
      <c r="CP37" s="273"/>
      <c r="CQ37" s="273"/>
      <c r="CR37" s="273"/>
      <c r="CS37" s="274"/>
    </row>
  </sheetData>
  <sheetProtection/>
  <mergeCells count="50">
    <mergeCell ref="A8:BE8"/>
    <mergeCell ref="BF8:CS8"/>
    <mergeCell ref="A9:BE9"/>
    <mergeCell ref="BF9:CS9"/>
    <mergeCell ref="A1:CR1"/>
    <mergeCell ref="A3:CS3"/>
    <mergeCell ref="B4:CR4"/>
    <mergeCell ref="A6:CS6"/>
    <mergeCell ref="A12:BE12"/>
    <mergeCell ref="BF12:CS12"/>
    <mergeCell ref="A13:BE13"/>
    <mergeCell ref="BF13:CS13"/>
    <mergeCell ref="A10:BE10"/>
    <mergeCell ref="BF10:CS10"/>
    <mergeCell ref="A11:BE11"/>
    <mergeCell ref="BF11:CS11"/>
    <mergeCell ref="A15:CS15"/>
    <mergeCell ref="A16:CS16"/>
    <mergeCell ref="A18:AQ20"/>
    <mergeCell ref="AR18:BU18"/>
    <mergeCell ref="BV18:CS20"/>
    <mergeCell ref="AZ19:BK19"/>
    <mergeCell ref="AR20:BU20"/>
    <mergeCell ref="A24:CS24"/>
    <mergeCell ref="A26:V26"/>
    <mergeCell ref="W26:AV26"/>
    <mergeCell ref="AW26:BV26"/>
    <mergeCell ref="BW26:CS26"/>
    <mergeCell ref="A21:AQ21"/>
    <mergeCell ref="AR21:BU21"/>
    <mergeCell ref="BV21:CS21"/>
    <mergeCell ref="A23:CS23"/>
    <mergeCell ref="A29:CS29"/>
    <mergeCell ref="A31:V31"/>
    <mergeCell ref="W31:AV31"/>
    <mergeCell ref="AW31:BV31"/>
    <mergeCell ref="BW31:CS31"/>
    <mergeCell ref="A27:V27"/>
    <mergeCell ref="W27:AV27"/>
    <mergeCell ref="AW27:BV27"/>
    <mergeCell ref="BW27:CS27"/>
    <mergeCell ref="A34:CS34"/>
    <mergeCell ref="A36:AF36"/>
    <mergeCell ref="AG36:CS36"/>
    <mergeCell ref="A37:AF37"/>
    <mergeCell ref="AG37:CS37"/>
    <mergeCell ref="A32:V32"/>
    <mergeCell ref="W32:AV32"/>
    <mergeCell ref="AW32:BV32"/>
    <mergeCell ref="BW32:CS3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0">
      <selection activeCell="B24" sqref="B24"/>
    </sheetView>
  </sheetViews>
  <sheetFormatPr defaultColWidth="9.00390625" defaultRowHeight="12.75"/>
  <cols>
    <col min="1" max="1" width="58.625" style="2" customWidth="1"/>
    <col min="2" max="2" width="40.75390625" style="2" customWidth="1"/>
    <col min="3" max="3" width="2.25390625" style="2" customWidth="1"/>
    <col min="4" max="4" width="9.125" style="201" customWidth="1"/>
    <col min="5" max="16384" width="9.125" style="2" customWidth="1"/>
  </cols>
  <sheetData>
    <row r="1" spans="1:3" ht="13.5" customHeight="1">
      <c r="A1" s="312"/>
      <c r="B1" s="312"/>
      <c r="C1" s="4"/>
    </row>
    <row r="2" ht="13.5" customHeight="1"/>
    <row r="3" ht="13.5" customHeight="1"/>
    <row r="4" spans="1:4" s="5" customFormat="1" ht="68.25" customHeight="1">
      <c r="A4" s="310" t="s">
        <v>282</v>
      </c>
      <c r="B4" s="310"/>
      <c r="C4" s="65"/>
      <c r="D4" s="202"/>
    </row>
    <row r="5" spans="1:4" s="5" customFormat="1" ht="14.25" customHeight="1">
      <c r="A5" s="66"/>
      <c r="B5" s="66"/>
      <c r="C5" s="65"/>
      <c r="D5" s="202"/>
    </row>
    <row r="6" spans="1:2" ht="16.5">
      <c r="A6" s="67"/>
      <c r="B6" s="68"/>
    </row>
    <row r="7" spans="1:2" ht="17.25" thickBot="1">
      <c r="A7" s="67"/>
      <c r="B7" s="68"/>
    </row>
    <row r="8" spans="1:2" ht="48" thickBot="1">
      <c r="A8" s="69" t="s">
        <v>109</v>
      </c>
      <c r="B8" s="70"/>
    </row>
    <row r="9" spans="1:2" ht="15.75">
      <c r="A9" s="71" t="s">
        <v>275</v>
      </c>
      <c r="B9" s="72">
        <v>2</v>
      </c>
    </row>
    <row r="10" spans="1:2" ht="15.75">
      <c r="A10" s="73" t="s">
        <v>276</v>
      </c>
      <c r="B10" s="74">
        <v>0</v>
      </c>
    </row>
    <row r="11" spans="1:2" ht="15.75">
      <c r="A11" s="73" t="s">
        <v>277</v>
      </c>
      <c r="B11" s="74">
        <v>0</v>
      </c>
    </row>
    <row r="12" spans="1:2" ht="16.5" thickBot="1">
      <c r="A12" s="75" t="s">
        <v>278</v>
      </c>
      <c r="B12" s="76">
        <v>0</v>
      </c>
    </row>
    <row r="13" spans="1:2" ht="58.5" customHeight="1" thickBot="1">
      <c r="A13" s="69" t="s">
        <v>110</v>
      </c>
      <c r="B13" s="70"/>
    </row>
    <row r="14" spans="1:2" ht="15.75">
      <c r="A14" s="71" t="s">
        <v>275</v>
      </c>
      <c r="B14" s="72">
        <v>0</v>
      </c>
    </row>
    <row r="15" spans="1:2" ht="15.75">
      <c r="A15" s="73" t="s">
        <v>276</v>
      </c>
      <c r="B15" s="74">
        <v>0</v>
      </c>
    </row>
    <row r="16" spans="1:2" ht="15.75">
      <c r="A16" s="73" t="s">
        <v>277</v>
      </c>
      <c r="B16" s="74">
        <v>0</v>
      </c>
    </row>
    <row r="17" spans="1:2" ht="16.5" thickBot="1">
      <c r="A17" s="75" t="s">
        <v>278</v>
      </c>
      <c r="B17" s="76">
        <v>0</v>
      </c>
    </row>
    <row r="18" spans="1:2" ht="84" customHeight="1" thickBot="1">
      <c r="A18" s="69" t="s">
        <v>111</v>
      </c>
      <c r="B18" s="70"/>
    </row>
    <row r="19" spans="1:2" ht="15.75">
      <c r="A19" s="71" t="s">
        <v>275</v>
      </c>
      <c r="B19" s="72" t="s">
        <v>279</v>
      </c>
    </row>
    <row r="20" spans="1:2" ht="15.75">
      <c r="A20" s="73" t="s">
        <v>276</v>
      </c>
      <c r="B20" s="74">
        <v>0</v>
      </c>
    </row>
    <row r="21" spans="1:2" ht="15.75">
      <c r="A21" s="73" t="s">
        <v>277</v>
      </c>
      <c r="B21" s="74">
        <v>0</v>
      </c>
    </row>
    <row r="22" spans="1:2" ht="16.5" thickBot="1">
      <c r="A22" s="75" t="s">
        <v>278</v>
      </c>
      <c r="B22" s="76">
        <v>0</v>
      </c>
    </row>
    <row r="23" spans="1:2" ht="28.5" customHeight="1" thickBot="1">
      <c r="A23" s="69" t="s">
        <v>112</v>
      </c>
      <c r="B23" s="70"/>
    </row>
    <row r="24" spans="1:2" ht="15.75">
      <c r="A24" s="205" t="s">
        <v>275</v>
      </c>
      <c r="B24" s="206">
        <f>110-2.74-10.975</f>
        <v>96.28500000000001</v>
      </c>
    </row>
    <row r="25" spans="1:2" ht="15.75">
      <c r="A25" s="73" t="s">
        <v>276</v>
      </c>
      <c r="B25" s="204">
        <f>110-2.74-10.975</f>
        <v>96.28500000000001</v>
      </c>
    </row>
    <row r="26" spans="1:2" ht="15.75">
      <c r="A26" s="73" t="s">
        <v>277</v>
      </c>
      <c r="B26" s="204">
        <f>110-2.74-10.975</f>
        <v>96.28500000000001</v>
      </c>
    </row>
    <row r="27" spans="1:2" ht="16.5" thickBot="1">
      <c r="A27" s="75" t="s">
        <v>278</v>
      </c>
      <c r="B27" s="207">
        <f>110-2.74-10.975</f>
        <v>96.28500000000001</v>
      </c>
    </row>
    <row r="28" spans="1:2" ht="22.5" customHeight="1">
      <c r="A28" s="193" t="s">
        <v>47</v>
      </c>
      <c r="B28" s="64"/>
    </row>
    <row r="29" spans="1:2" ht="49.5" customHeight="1">
      <c r="A29" s="313" t="s">
        <v>280</v>
      </c>
      <c r="B29" s="313"/>
    </row>
    <row r="30" ht="15.75">
      <c r="B30" s="64"/>
    </row>
  </sheetData>
  <sheetProtection/>
  <mergeCells count="3">
    <mergeCell ref="A1:B1"/>
    <mergeCell ref="A4:B4"/>
    <mergeCell ref="A29:B29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view="pageBreakPreview" zoomScaleSheetLayoutView="100" zoomScalePageLayoutView="0" workbookViewId="0" topLeftCell="A1">
      <selection activeCell="C20" sqref="C20"/>
    </sheetView>
  </sheetViews>
  <sheetFormatPr defaultColWidth="9.00390625" defaultRowHeight="12.75"/>
  <cols>
    <col min="1" max="1" width="65.625" style="1" customWidth="1"/>
    <col min="2" max="2" width="31.625" style="1" customWidth="1"/>
    <col min="3" max="3" width="40.375" style="1" customWidth="1"/>
    <col min="4" max="16384" width="9.125" style="1" customWidth="1"/>
  </cols>
  <sheetData>
    <row r="1" spans="1:2" ht="15.75" customHeight="1">
      <c r="A1" s="314"/>
      <c r="B1" s="314"/>
    </row>
    <row r="3" spans="1:2" ht="42" customHeight="1">
      <c r="A3" s="242" t="s">
        <v>19</v>
      </c>
      <c r="B3" s="242"/>
    </row>
    <row r="4" spans="1:2" ht="15.75">
      <c r="A4" s="20"/>
      <c r="B4" s="20"/>
    </row>
    <row r="5" spans="1:2" ht="15.75">
      <c r="A5" s="20"/>
      <c r="B5" s="20"/>
    </row>
    <row r="6" spans="1:2" ht="102" customHeight="1">
      <c r="A6" s="3" t="s">
        <v>14</v>
      </c>
      <c r="B6" s="23" t="s">
        <v>135</v>
      </c>
    </row>
    <row r="13" ht="15.75">
      <c r="A13" s="1" t="s">
        <v>13</v>
      </c>
    </row>
  </sheetData>
  <sheetProtection/>
  <mergeCells count="2">
    <mergeCell ref="A3:B3"/>
    <mergeCell ref="A1:B1"/>
  </mergeCells>
  <printOptions horizontalCentered="1"/>
  <pageMargins left="0.31496062992125984" right="0.2755905511811024" top="0.4724409448818898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48.75390625" style="9" customWidth="1"/>
    <col min="2" max="2" width="58.00390625" style="9" customWidth="1"/>
    <col min="3" max="16384" width="9.125" style="9" customWidth="1"/>
  </cols>
  <sheetData>
    <row r="1" spans="1:2" ht="12.75">
      <c r="A1" s="315"/>
      <c r="B1" s="315"/>
    </row>
    <row r="3" spans="1:2" ht="57.75" customHeight="1">
      <c r="A3" s="316" t="s">
        <v>20</v>
      </c>
      <c r="B3" s="316"/>
    </row>
    <row r="4" ht="17.25" thickBot="1">
      <c r="A4" s="6"/>
    </row>
    <row r="5" spans="1:2" ht="47.25">
      <c r="A5" s="110" t="s">
        <v>15</v>
      </c>
      <c r="B5" s="116" t="s">
        <v>137</v>
      </c>
    </row>
    <row r="6" spans="1:2" ht="64.5" customHeight="1">
      <c r="A6" s="111" t="s">
        <v>16</v>
      </c>
      <c r="B6" s="117" t="s">
        <v>137</v>
      </c>
    </row>
    <row r="7" spans="1:2" ht="190.5" customHeight="1">
      <c r="A7" s="111" t="s">
        <v>17</v>
      </c>
      <c r="B7" s="21" t="s">
        <v>138</v>
      </c>
    </row>
    <row r="8" spans="1:2" ht="33" customHeight="1">
      <c r="A8" s="317" t="s">
        <v>18</v>
      </c>
      <c r="B8" s="318"/>
    </row>
    <row r="9" spans="1:2" ht="15.75">
      <c r="A9" s="112" t="s">
        <v>0</v>
      </c>
      <c r="B9" s="113" t="s">
        <v>31</v>
      </c>
    </row>
    <row r="10" spans="1:2" ht="51">
      <c r="A10" s="112" t="s">
        <v>1</v>
      </c>
      <c r="B10" s="22" t="s">
        <v>294</v>
      </c>
    </row>
    <row r="11" spans="1:2" ht="15.75">
      <c r="A11" s="112" t="s">
        <v>2</v>
      </c>
      <c r="B11" s="46" t="s">
        <v>60</v>
      </c>
    </row>
    <row r="12" spans="1:2" ht="16.5" thickBot="1">
      <c r="A12" s="114" t="s">
        <v>3</v>
      </c>
      <c r="B12" s="115" t="s">
        <v>136</v>
      </c>
    </row>
  </sheetData>
  <sheetProtection/>
  <mergeCells count="3">
    <mergeCell ref="A1:B1"/>
    <mergeCell ref="A3:B3"/>
    <mergeCell ref="A8:B8"/>
  </mergeCells>
  <hyperlinks>
    <hyperlink ref="B12" r:id="rId1" display="www.mmrp.ru"/>
    <hyperlink ref="B11" r:id="rId2" display="mail@mmrp.ru"/>
  </hyperlinks>
  <printOptions/>
  <pageMargins left="0.3937007874015748" right="0" top="0.984251968503937" bottom="0.984251968503937" header="0.5118110236220472" footer="0.5118110236220472"/>
  <pageSetup horizontalDpi="600" verticalDpi="600" orientation="portrait" paperSize="9" scale="9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Яковенко Татьяна Игоревна</cp:lastModifiedBy>
  <cp:lastPrinted>2018-01-11T14:06:03Z</cp:lastPrinted>
  <dcterms:created xsi:type="dcterms:W3CDTF">2012-01-13T07:53:14Z</dcterms:created>
  <dcterms:modified xsi:type="dcterms:W3CDTF">2022-11-23T09:07:40Z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