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12"/>
  </bookViews>
  <sheets>
    <sheet name="Титул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3.1" sheetId="7" r:id="rId7"/>
    <sheet name="3.2" sheetId="8" r:id="rId8"/>
    <sheet name="3.3" sheetId="9" r:id="rId9"/>
    <sheet name="4.1" sheetId="10" r:id="rId10"/>
    <sheet name="4.2" sheetId="11" r:id="rId11"/>
    <sheet name="8.1" sheetId="12" r:id="rId12"/>
    <sheet name="8.3" sheetId="13" r:id="rId13"/>
  </sheets>
  <definedNames>
    <definedName name="TABLE" localSheetId="9">'4.1'!#REF!</definedName>
    <definedName name="TABLE" localSheetId="10">'4.2'!#REF!</definedName>
    <definedName name="TABLE" localSheetId="11">'8.1'!#REF!</definedName>
    <definedName name="TABLE" localSheetId="12">'8.3'!#REF!</definedName>
    <definedName name="TABLE_2" localSheetId="9">'4.1'!#REF!</definedName>
    <definedName name="TABLE_2" localSheetId="10">'4.2'!#REF!</definedName>
    <definedName name="TABLE_2" localSheetId="11">'8.1'!#REF!</definedName>
    <definedName name="TABLE_2" localSheetId="12">'8.3'!#REF!</definedName>
    <definedName name="_xlnm.Print_Titles" localSheetId="9">'4.1'!$5:$5</definedName>
    <definedName name="_xlnm.Print_Titles" localSheetId="12">'8.3'!$8:$8</definedName>
    <definedName name="_xlnm.Print_Area" localSheetId="6">'3.1'!$A$1:$CV$16</definedName>
    <definedName name="_xlnm.Print_Area" localSheetId="7">'3.2'!$A$1:$CZ$16</definedName>
    <definedName name="_xlnm.Print_Area" localSheetId="8">'3.3'!$A$1:$CY$19</definedName>
    <definedName name="_xlnm.Print_Area" localSheetId="9">'4.1'!$A$1:$F$29</definedName>
    <definedName name="_xlnm.Print_Area" localSheetId="10">'4.2'!$A$2:$CZ$26</definedName>
    <definedName name="_xlnm.Print_Area" localSheetId="11">'8.1'!$A$1:$AA$45</definedName>
    <definedName name="_xlnm.Print_Area" localSheetId="12">'8.3'!$A$1:$C$32</definedName>
  </definedNames>
  <calcPr fullCalcOnLoad="1"/>
</workbook>
</file>

<file path=xl/sharedStrings.xml><?xml version="1.0" encoding="utf-8"?>
<sst xmlns="http://schemas.openxmlformats.org/spreadsheetml/2006/main" count="764" uniqueCount="427">
  <si>
    <t>сетевых организаций</t>
  </si>
  <si>
    <t>Форма 1.1 - Журнал учета текущей информации о прекращении передачи электрической энергии для потребителей услуг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</si>
  <si>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</si>
  <si>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</si>
  <si>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</si>
  <si>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</si>
  <si>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</si>
  <si>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</si>
  <si>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</si>
  <si>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</si>
  <si>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</si>
  <si>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</si>
  <si>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</si>
  <si>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</si>
  <si>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</si>
  <si>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</si>
  <si>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</si>
  <si>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</si>
  <si>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</si>
  <si>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</si>
  <si>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</si>
  <si>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</si>
  <si>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</si>
  <si>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</si>
  <si>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</si>
  <si>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</si>
  <si>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</si>
  <si>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</si>
  <si>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Форма 2.1 - Расчет значения индикатора информативности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</si>
  <si>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</si>
  <si>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</si>
  <si>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</si>
  <si>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</si>
  <si>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</si>
  <si>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</si>
  <si>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</si>
  <si>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</si>
  <si>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</si>
  <si>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</si>
  <si>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</si>
  <si>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</si>
  <si>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</si>
  <si>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</si>
  <si>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</si>
  <si>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</si>
  <si>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</si>
  <si>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</si>
  <si>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</si>
  <si>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</si>
  <si>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</si>
  <si>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</si>
  <si>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</si>
  <si>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</si>
  <si>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</si>
  <si>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</si>
  <si>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</si>
  <si>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</si>
  <si>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</si>
  <si>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</si>
  <si>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</si>
  <si>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</si>
  <si>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</si>
  <si>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</si>
  <si>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</si>
  <si>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</si>
  <si>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</si>
  <si>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</si>
  <si>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</si>
  <si>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</si>
  <si>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</si>
  <si>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</si>
  <si>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</si>
  <si>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</si>
  <si>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</si>
  <si>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</si>
  <si>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</si>
  <si>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</si>
  <si>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</si>
  <si>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</si>
  <si>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</si>
  <si>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</si>
  <si>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</si>
  <si>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</si>
  <si>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</si>
  <si>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</si>
  <si>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</si>
  <si>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</si>
  <si>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</si>
  <si>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</si>
  <si>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</si>
  <si>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</si>
  <si>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</si>
  <si>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</si>
  <si>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</si>
  <si>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</si>
  <si>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</si>
  <si>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</si>
  <si>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</si>
  <si>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</si>
  <si>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</si>
  <si>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</si>
  <si>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</si>
  <si>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</si>
  <si>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</si>
  <si>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</si>
  <si>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</si>
  <si>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</si>
  <si>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</si>
  <si>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</si>
  <si>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</si>
  <si>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</si>
  <si>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</si>
  <si>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</si>
  <si>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</si>
  <si>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</si>
  <si>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</si>
  <si>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№
п/п</t>
  </si>
  <si>
    <t>Наименование составляющей показателя</t>
  </si>
  <si>
    <t>Метод определения</t>
  </si>
  <si>
    <t>1.1</t>
  </si>
  <si>
    <t>2</t>
  </si>
  <si>
    <t>3</t>
  </si>
  <si>
    <t>4</t>
  </si>
  <si>
    <t>Должность</t>
  </si>
  <si>
    <t>Ф.И.О.</t>
  </si>
  <si>
    <t>Подпись</t>
  </si>
  <si>
    <t>12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</si>
  <si>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</si>
  <si>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</si>
  <si>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</si>
  <si>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</si>
  <si>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</si>
  <si>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</si>
  <si>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</si>
  <si>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</si>
  <si>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</si>
  <si>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</si>
  <si>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АО "ММРП"</t>
  </si>
  <si>
    <t>ТП</t>
  </si>
  <si>
    <t>Наименование территориальной сетевой организации</t>
  </si>
  <si>
    <t>Параметр (показатель),</t>
  </si>
  <si>
    <t>Ф/П×100, %</t>
  </si>
  <si>
    <t>Зависимость</t>
  </si>
  <si>
    <t>характеризующий</t>
  </si>
  <si>
    <t>фактическое</t>
  </si>
  <si>
    <t>плановое</t>
  </si>
  <si>
    <t>индикатор</t>
  </si>
  <si>
    <t>(Ф)</t>
  </si>
  <si>
    <t>(П)</t>
  </si>
  <si>
    <t>1. Соблюдение сроков по процеду-</t>
  </si>
  <si>
    <t>рам взаимодействия с потребите-</t>
  </si>
  <si>
    <t>лями услуг (заявителями) — всего</t>
  </si>
  <si>
    <t>1.1. Среднее время, затраченное</t>
  </si>
  <si>
    <t>территориальной сетевой органи-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</si>
  <si>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</si>
  <si>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</si>
  <si>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</si>
  <si>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</si>
  <si>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1.2. Среднее время, необходимое</t>
  </si>
  <si>
    <t>для оборудования точки поставки</t>
  </si>
  <si>
    <t>приборами учета с момента пода-</t>
  </si>
  <si>
    <t>чи заявления потребителем услуг:</t>
  </si>
  <si>
    <t>а) для физических лиц, включая ин-</t>
  </si>
  <si>
    <t>дивидуальных предпринимателей,</t>
  </si>
  <si>
    <t>и юридических лиц — субъектов</t>
  </si>
  <si>
    <t>малого и среднего предпринима-</t>
  </si>
  <si>
    <t>тельства, дней</t>
  </si>
  <si>
    <t>б) для остальных потребителей</t>
  </si>
  <si>
    <t>услуг, дней</t>
  </si>
  <si>
    <t>1.3. Количество случаев отказа от</t>
  </si>
  <si>
    <t>заключения и случаев расторжения</t>
  </si>
  <si>
    <t>потребителем услуг договоров ока-</t>
  </si>
  <si>
    <t>зания услуг по передаче электри-</t>
  </si>
  <si>
    <t>ческой энергии, процентов от</t>
  </si>
  <si>
    <t>общего количества заключенных</t>
  </si>
  <si>
    <t>зацией договоров с потребителями</t>
  </si>
  <si>
    <t>услуг (заявителями), кроме</t>
  </si>
  <si>
    <t>физических лиц</t>
  </si>
  <si>
    <t>2. Соблюдение требований норма-</t>
  </si>
  <si>
    <t>тивных правовых актов Российской</t>
  </si>
  <si>
    <t>Федерации по поддержанию</t>
  </si>
  <si>
    <t>качества электрической энергии,</t>
  </si>
  <si>
    <t>по критерию</t>
  </si>
  <si>
    <t>2.1. Количество обращений потре-</t>
  </si>
  <si>
    <t>бителей услуг с указанием на не-</t>
  </si>
  <si>
    <t>надлежащее качество электричес-</t>
  </si>
  <si>
    <t>кой энергии, процентов от общего</t>
  </si>
  <si>
    <t>количества поступивших</t>
  </si>
  <si>
    <t>обращений</t>
  </si>
  <si>
    <t>3. Наличие взаимодействия с пот-</t>
  </si>
  <si>
    <t>ребителями услуг при выводе</t>
  </si>
  <si>
    <t>оборудования в ремонт и (или)</t>
  </si>
  <si>
    <t>из эксплуатации</t>
  </si>
  <si>
    <t>3.1. Наличие (отсутствие) установ-</t>
  </si>
  <si>
    <t>ленной процедуры согласования с</t>
  </si>
  <si>
    <t>потребителями услуг графиков вы-</t>
  </si>
  <si>
    <t>вода электросетевого оборудования</t>
  </si>
  <si>
    <t>в ремонт и (или) из эксплуатации</t>
  </si>
  <si>
    <t>(наличие — 1, отсутствие — 0)</t>
  </si>
  <si>
    <t>3.2. Количество обращений потре-</t>
  </si>
  <si>
    <t>бителей услуг с указанием на</t>
  </si>
  <si>
    <t>несогласие введения предлагаемых</t>
  </si>
  <si>
    <t>зацией графиков вывода электро-</t>
  </si>
  <si>
    <t>сетевого оборудования в ремонт</t>
  </si>
  <si>
    <t>и (или) из эксплуатации, процентов</t>
  </si>
  <si>
    <t>от общего количества поступив-</t>
  </si>
  <si>
    <t>ших обращений, кроме</t>
  </si>
  <si>
    <t>4. Соблюдение требований норма-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</si>
  <si>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</si>
  <si>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</si>
  <si>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</si>
  <si>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4.1. Количество обращений потре-</t>
  </si>
  <si>
    <t>бителей услуг (заявителей) с указа-</t>
  </si>
  <si>
    <t>нием на неправомерность исполь-</t>
  </si>
  <si>
    <t>зования персональных данных</t>
  </si>
  <si>
    <t>потребителей услуг (заявителей),</t>
  </si>
  <si>
    <t>процентов от общего количества</t>
  </si>
  <si>
    <t>поступивших обращений</t>
  </si>
  <si>
    <t>5. Итого по индикатору</t>
  </si>
  <si>
    <t>исполнительности</t>
  </si>
  <si>
    <t>Ф. И. О.</t>
  </si>
  <si>
    <t>ФТП-1</t>
  </si>
  <si>
    <t>ФТП-2</t>
  </si>
  <si>
    <t>РП</t>
  </si>
  <si>
    <t xml:space="preserve">                                         электросетевой организации Акционерное общество «Мурманский морской рыбный порт»</t>
  </si>
  <si>
    <t>Акционерное общество «Мурманский морской рыбный порт»</t>
  </si>
  <si>
    <t>Управляющий</t>
  </si>
  <si>
    <t xml:space="preserve">Управляющий </t>
  </si>
  <si>
    <t>О.И. Креславский</t>
  </si>
  <si>
    <t xml:space="preserve">
Управляющий</t>
  </si>
  <si>
    <t>на 2018  год</t>
  </si>
  <si>
    <t>Количество, десятки шт. 
(без округления)</t>
  </si>
  <si>
    <t>12,45 2019.01.11</t>
  </si>
  <si>
    <t>13,45 2019.01.11</t>
  </si>
  <si>
    <t>11.01.2019</t>
  </si>
  <si>
    <t>ТП-1</t>
  </si>
  <si>
    <t>РП-15</t>
  </si>
  <si>
    <t>20,00 2019.02.10</t>
  </si>
  <si>
    <t>22,00 2019.02.18</t>
  </si>
  <si>
    <t>20,15 2019.02.10</t>
  </si>
  <si>
    <t>00,05 2019.02.19</t>
  </si>
  <si>
    <t>19.02.2019</t>
  </si>
  <si>
    <t>ТП-4</t>
  </si>
  <si>
    <t>08,02 2019.03.13</t>
  </si>
  <si>
    <t>10,55 2019.03.27</t>
  </si>
  <si>
    <t>08,12 2019.03.13</t>
  </si>
  <si>
    <t>11,20 2019.03.27</t>
  </si>
  <si>
    <t>13.03.2019</t>
  </si>
  <si>
    <t>27.03.2019</t>
  </si>
  <si>
    <t>ТП-174</t>
  </si>
  <si>
    <t>09,50 2019.04.11</t>
  </si>
  <si>
    <t>10,50 2019.04.11</t>
  </si>
  <si>
    <t>13,20 2019.04.25</t>
  </si>
  <si>
    <t>14,50 2019.04.25</t>
  </si>
  <si>
    <t>09,00 2019.05.21</t>
  </si>
  <si>
    <t>09,30 2019.05.21</t>
  </si>
  <si>
    <t>11,10 2019.05.30</t>
  </si>
  <si>
    <t>12,10 2019.05.30</t>
  </si>
  <si>
    <t>РП-7</t>
  </si>
  <si>
    <t>16,00 2019.06.12</t>
  </si>
  <si>
    <t>18,10 2019.06.12</t>
  </si>
  <si>
    <t>14,20 2019.06.29</t>
  </si>
  <si>
    <t>17,40 2019.06.29</t>
  </si>
  <si>
    <t>Итого за 2019 год</t>
  </si>
  <si>
    <t>2019 год</t>
  </si>
  <si>
    <t>2019</t>
  </si>
  <si>
    <t>--</t>
  </si>
  <si>
    <t>19,30 2019.07.30</t>
  </si>
  <si>
    <t>20,40 2019.07.30</t>
  </si>
  <si>
    <t>Ф-28</t>
  </si>
  <si>
    <t>КЛ</t>
  </si>
  <si>
    <t>09,00 2019.08.26</t>
  </si>
  <si>
    <t>10,30 2019.08.26</t>
  </si>
  <si>
    <t>ТП-12</t>
  </si>
  <si>
    <t>ТП-3</t>
  </si>
  <si>
    <t>09,30 2019.09.21</t>
  </si>
  <si>
    <t>12,30 2019.09.21</t>
  </si>
  <si>
    <t>11,00 2019.09.21</t>
  </si>
  <si>
    <t>11,25 2019.09.21</t>
  </si>
  <si>
    <t>11,00 2019.10.21</t>
  </si>
  <si>
    <t>11,25 2019.10.21</t>
  </si>
  <si>
    <t>16,15 2019.11.08</t>
  </si>
  <si>
    <t>21,05 2019.11.08</t>
  </si>
  <si>
    <t>13,00 2019.11.28</t>
  </si>
  <si>
    <t>14,00 2019.11.28</t>
  </si>
  <si>
    <t>Пункт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</si>
  <si>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</si>
  <si>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</si>
  <si>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</si>
  <si>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</si>
  <si>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</si>
  <si>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</si>
  <si>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</si>
  <si>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</si>
  <si>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</si>
  <si>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</si>
  <si>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</si>
  <si>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</si>
  <si>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7 или 12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</si>
  <si>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</si>
  <si>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</si>
  <si>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</si>
  <si>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</si>
  <si>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1</t>
  </si>
  <si>
    <t>№ формулы (пункта) методических указаний</t>
  </si>
  <si>
    <t>Наименование сетевой организации (подразделения/филиала)</t>
  </si>
  <si>
    <t>Пункт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</si>
  <si>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</si>
  <si>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</si>
  <si>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</si>
  <si>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</si>
  <si>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</si>
  <si>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</si>
  <si>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</si>
  <si>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5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</si>
  <si>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</si>
  <si>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пункта
методических указаний</t>
  </si>
  <si>
    <t>Форма 4.2. Расчет обобщенного показателя уровня надежности и качества 
оказываемых услуг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</si>
  <si>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</si>
  <si>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</si>
  <si>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</si>
  <si>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</si>
  <si>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НН (до 1 кВ), шт.</t>
  </si>
  <si>
    <t>1.4</t>
  </si>
  <si>
    <t>СН-2 (6 - 20 кВ), шт.</t>
  </si>
  <si>
    <t>1.3</t>
  </si>
  <si>
    <t>СН-1 (35 кВ), шт.</t>
  </si>
  <si>
    <t>1.2</t>
  </si>
  <si>
    <t>ВН (110 кВ и выше), шт.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</si>
  <si>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</si>
  <si>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Наименование сетевой организации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</si>
  <si>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</si>
  <si>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х</t>
  </si>
  <si>
    <t>В1</t>
  </si>
  <si>
    <t>0; 1</t>
  </si>
  <si>
    <t>В</t>
  </si>
  <si>
    <t>- по внерегламентным отключениям</t>
  </si>
  <si>
    <t>0</t>
  </si>
  <si>
    <t>А</t>
  </si>
  <si>
    <t>- по аварийным ограничениям</t>
  </si>
  <si>
    <t>П</t>
  </si>
  <si>
    <t>-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</si>
  <si>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</si>
  <si>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</si>
  <si>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…</t>
  </si>
  <si>
    <t>НН (0,22 - 1 кВ)</t>
  </si>
  <si>
    <t>СН2 (6 - 20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</si>
  <si>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</si>
  <si>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</si>
  <si>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</si>
  <si>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</si>
  <si>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</si>
  <si>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</si>
  <si>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</si>
  <si>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</si>
  <si>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</si>
  <si>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
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</si>
  <si>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</si>
  <si>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</si>
  <si>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</si>
  <si>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</si>
  <si>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</si>
  <si>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</si>
  <si>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</si>
  <si>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</si>
  <si>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Вид прекращения передачи электроэнергии (П, А, В)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</si>
  <si>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</si>
  <si>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</si>
  <si>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</si>
  <si>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</si>
  <si>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КВЛ, ПС, ТП, РП</t>
  </si>
  <si>
    <t>Наименование структурной единицы сетевой организации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</si>
  <si>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</si>
  <si>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</si>
  <si>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</si>
  <si>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</si>
  <si>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</si>
  <si>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</si>
  <si>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</si>
  <si>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4.4</t>
  </si>
  <si>
    <t>3.4.9.3</t>
  </si>
  <si>
    <t>ФТП-2,ТП-5, ТП-12, ТП-9, ТП-11А, ТП-14, ТП-10</t>
  </si>
  <si>
    <t>6 (6.3)</t>
  </si>
  <si>
    <t>0.38</t>
  </si>
  <si>
    <t>КЛ-0,4</t>
  </si>
  <si>
    <t>ТП-2,ТП-16 (Т-1), ТП-6 (ввод 1), ТП-4</t>
  </si>
  <si>
    <t>КЛ-0,4, РП-15</t>
  </si>
  <si>
    <t>КЛ-0,4, РП-7</t>
  </si>
  <si>
    <t>11.04.2019</t>
  </si>
  <si>
    <t>25.04.2019</t>
  </si>
  <si>
    <t>21.05.2019</t>
  </si>
  <si>
    <t>30.05.2019</t>
  </si>
  <si>
    <t>12.06.2019</t>
  </si>
  <si>
    <t>29.06.2019</t>
  </si>
  <si>
    <t>30.07.2019</t>
  </si>
  <si>
    <t>26.08.2019</t>
  </si>
  <si>
    <t>21.09.2019</t>
  </si>
  <si>
    <t>КЛ-0,4, РП-8</t>
  </si>
  <si>
    <t>21.10.2019</t>
  </si>
  <si>
    <t>08.11.2019</t>
  </si>
  <si>
    <t>28.11.2019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</si>
  <si>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</si>
  <si>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>В соответствии с заключенными договорами по передаче электрической энергии</t>
  </si>
  <si>
    <t>сумма по столбцу 13 Формы 8.1 и деленная на значение пункта 1 Формы 8.3                                 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</si>
  <si>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                                                       При этом учитываются только те события, по которым значения в столбце 8 равны "П"</t>
  </si>
  <si>
    <t>сумма произведений по столбцу 9 и столбцу 13 Формы 8.1, деленная на значение пункта 1 Формы 8.3                                                                       При этом учитываются только те события, по которым значения в столбце 8 равны "П"</t>
  </si>
  <si>
    <t>сумма произведений по столбцу 9 и столбцу 13 Формы 8.1, деленная на значение пункта 1 Формы 8.3                                                                        При этом учитываются только те события, по которым значения в столбце 8 равны "В", а в столбце 27 равны 1</t>
  </si>
  <si>
    <t>Акционерное общество "Мурманский морской рыбный порт"</t>
  </si>
  <si>
    <t>Креславский О.И.</t>
  </si>
  <si>
    <t xml:space="preserve">Управляющий                           Креславский О.И.                  </t>
  </si>
  <si>
    <t xml:space="preserve">         Должность                                                                                             Ф.И.О.                                                                подпись                         </t>
  </si>
  <si>
    <t>__</t>
  </si>
  <si>
    <t xml:space="preserve">  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</si>
  <si>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 xml:space="preserve">       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</si>
  <si>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   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</si>
  <si>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б) наличие положения о деятельности структурного подразделения по работе с заявителями и потребителями услуг
(наличие - 1, отсутствие - 0), шт.</t>
  </si>
  <si>
    <t>Форма 2.2- Расчет значения индикатора исполнительности</t>
  </si>
  <si>
    <t>Оценочный    бал</t>
  </si>
  <si>
    <t>за 2019</t>
  </si>
  <si>
    <t>2019 г.</t>
  </si>
  <si>
    <t xml:space="preserve">Форма 8.3. Расчет индикативного показателя уровня надежности оказываемых услуг для территориальных сетевых организаций </t>
  </si>
  <si>
    <t xml:space="preserve">РАСЧЕТ УРОВНЯ НАДЕЖНОСТИ И КАЧЕСТВА ПОСТАВЛЯЕМЫХ
ТОВАРОВ И ОКАЗЫВАЕМЫХ УСЛУГ 
</t>
  </si>
  <si>
    <t>16</t>
  </si>
  <si>
    <t>17</t>
  </si>
  <si>
    <t>18</t>
  </si>
  <si>
    <t>АО "ММРП" за 2019 год</t>
  </si>
  <si>
    <t xml:space="preserve">         Форма 4.1. Показатели уровня надежности и уровня качества
                   оказываемых услуг сетевой организации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</si>
</sst>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hh\,\ mm\,\ yyyy\.mm\.dd"/>
    <numFmt numFmtId="177" formatCode="mmm/yyyy"/>
    <numFmt numFmtId="178" formatCode="0.0000000"/>
    <numFmt numFmtId="179" formatCode="0.000000"/>
    <numFmt numFmtId="180" formatCode="0.00000"/>
    <numFmt numFmtId="181" formatCode="0.0"/>
    <numFmt numFmtId="182" formatCode="#,##0.000"/>
    <numFmt numFmtId="183" formatCode="0.00000000"/>
    <numFmt numFmtId="184" formatCode="#,##0.0"/>
    <numFmt numFmtId="185" formatCode="0.000000000"/>
    <numFmt numFmtId="186" formatCode="0.00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sz val="10"/>
      <name val="Arial Cyr"/>
      <family val="0"/>
    </font>
    <font>
      <sz val="11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1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1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52" applyFont="1" applyBorder="1" applyAlignment="1">
      <alignment horizontal="left"/>
      <protection/>
    </xf>
    <xf numFmtId="0" fontId="7" fillId="0" borderId="0" xfId="52" applyFont="1" applyBorder="1" applyAlignment="1">
      <alignment horizontal="left" vertical="top"/>
      <protection/>
    </xf>
    <xf numFmtId="0" fontId="7" fillId="0" borderId="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top"/>
      <protection/>
    </xf>
    <xf numFmtId="0" fontId="4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left"/>
      <protection/>
    </xf>
    <xf numFmtId="0" fontId="3" fillId="0" borderId="18" xfId="52" applyFont="1" applyBorder="1" applyAlignment="1">
      <alignment horizontal="left" vertical="top"/>
      <protection/>
    </xf>
    <xf numFmtId="0" fontId="3" fillId="0" borderId="18" xfId="52" applyNumberFormat="1" applyFont="1" applyBorder="1" applyAlignment="1">
      <alignment horizontal="left" vertical="top" wrapText="1"/>
      <protection/>
    </xf>
    <xf numFmtId="49" fontId="3" fillId="0" borderId="16" xfId="52" applyNumberFormat="1" applyFont="1" applyBorder="1" applyAlignment="1">
      <alignment horizontal="left" vertical="top"/>
      <protection/>
    </xf>
    <xf numFmtId="0" fontId="3" fillId="0" borderId="15" xfId="52" applyFont="1" applyBorder="1" applyAlignment="1">
      <alignment horizontal="left" vertical="top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49" fontId="3" fillId="0" borderId="14" xfId="52" applyNumberFormat="1" applyFont="1" applyBorder="1" applyAlignment="1">
      <alignment horizontal="left" vertical="top"/>
      <protection/>
    </xf>
    <xf numFmtId="0" fontId="3" fillId="0" borderId="13" xfId="52" applyFont="1" applyBorder="1" applyAlignment="1">
      <alignment horizontal="left" vertical="top"/>
      <protection/>
    </xf>
    <xf numFmtId="0" fontId="3" fillId="0" borderId="13" xfId="52" applyNumberFormat="1" applyFont="1" applyBorder="1" applyAlignment="1">
      <alignment horizontal="left" vertical="top" wrapText="1"/>
      <protection/>
    </xf>
    <xf numFmtId="49" fontId="3" fillId="0" borderId="11" xfId="52" applyNumberFormat="1" applyFont="1" applyBorder="1" applyAlignment="1">
      <alignment horizontal="left" vertical="top"/>
      <protection/>
    </xf>
    <xf numFmtId="0" fontId="3" fillId="0" borderId="19" xfId="52" applyFont="1" applyBorder="1" applyAlignment="1">
      <alignment horizontal="left" vertical="top"/>
      <protection/>
    </xf>
    <xf numFmtId="49" fontId="3" fillId="0" borderId="20" xfId="52" applyNumberFormat="1" applyFont="1" applyBorder="1" applyAlignment="1">
      <alignment horizontal="left" vertical="top"/>
      <protection/>
    </xf>
    <xf numFmtId="0" fontId="3" fillId="0" borderId="0" xfId="52" applyFont="1" applyBorder="1" applyAlignment="1">
      <alignment horizontal="center" vertical="top"/>
      <protection/>
    </xf>
    <xf numFmtId="49" fontId="3" fillId="0" borderId="0" xfId="52" applyNumberFormat="1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 horizontal="left" wrapText="1"/>
      <protection/>
    </xf>
    <xf numFmtId="49" fontId="2" fillId="0" borderId="16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textRotation="90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21" xfId="52" applyNumberFormat="1" applyFont="1" applyBorder="1" applyAlignment="1">
      <alignment horizontal="center" vertical="center"/>
      <protection/>
    </xf>
    <xf numFmtId="0" fontId="2" fillId="0" borderId="21" xfId="52" applyFont="1" applyFill="1" applyBorder="1" applyAlignment="1">
      <alignment horizontal="left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left" vertical="center" wrapText="1"/>
      <protection/>
    </xf>
    <xf numFmtId="49" fontId="2" fillId="0" borderId="16" xfId="52" applyNumberFormat="1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/>
      <protection/>
    </xf>
    <xf numFmtId="0" fontId="2" fillId="0" borderId="21" xfId="52" applyNumberFormat="1" applyFont="1" applyFill="1" applyBorder="1" applyAlignment="1">
      <alignment horizontal="center" vertical="center"/>
      <protection/>
    </xf>
    <xf numFmtId="49" fontId="2" fillId="0" borderId="21" xfId="52" applyNumberFormat="1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6" xfId="52" applyNumberFormat="1" applyFont="1" applyFill="1" applyBorder="1" applyAlignment="1">
      <alignment horizontal="center" vertical="center"/>
      <protection/>
    </xf>
    <xf numFmtId="0" fontId="2" fillId="0" borderId="16" xfId="52" applyNumberFormat="1" applyFont="1" applyFill="1" applyBorder="1" applyAlignment="1">
      <alignment horizontal="left" vertical="center" wrapText="1"/>
      <protection/>
    </xf>
    <xf numFmtId="49" fontId="2" fillId="0" borderId="16" xfId="52" applyNumberFormat="1" applyFont="1" applyFill="1" applyBorder="1" applyAlignment="1">
      <alignment horizontal="center" vertical="center"/>
      <protection/>
    </xf>
    <xf numFmtId="0" fontId="12" fillId="0" borderId="22" xfId="52" applyFont="1" applyBorder="1" applyAlignment="1">
      <alignment horizontal="center" vertical="center"/>
      <protection/>
    </xf>
    <xf numFmtId="0" fontId="2" fillId="0" borderId="23" xfId="52" applyNumberFormat="1" applyFont="1" applyFill="1" applyBorder="1" applyAlignment="1">
      <alignment horizontal="center" vertical="center"/>
      <protection/>
    </xf>
    <xf numFmtId="0" fontId="12" fillId="0" borderId="24" xfId="52" applyFont="1" applyBorder="1" applyAlignment="1">
      <alignment horizontal="center" vertical="center"/>
      <protection/>
    </xf>
    <xf numFmtId="0" fontId="2" fillId="0" borderId="25" xfId="52" applyNumberFormat="1" applyFont="1" applyFill="1" applyBorder="1" applyAlignment="1">
      <alignment horizontal="center" vertical="center"/>
      <protection/>
    </xf>
    <xf numFmtId="0" fontId="16" fillId="0" borderId="16" xfId="52" applyNumberFormat="1" applyFont="1" applyFill="1" applyBorder="1" applyAlignment="1">
      <alignment horizontal="center"/>
      <protection/>
    </xf>
    <xf numFmtId="0" fontId="2" fillId="0" borderId="16" xfId="52" applyNumberFormat="1" applyFont="1" applyFill="1" applyBorder="1" applyAlignment="1">
      <alignment horizontal="center"/>
      <protection/>
    </xf>
    <xf numFmtId="49" fontId="2" fillId="0" borderId="23" xfId="52" applyNumberFormat="1" applyFont="1" applyFill="1" applyBorder="1" applyAlignment="1">
      <alignment horizontal="center" vertical="center"/>
      <protection/>
    </xf>
    <xf numFmtId="49" fontId="16" fillId="0" borderId="21" xfId="52" applyNumberFormat="1" applyFont="1" applyBorder="1" applyAlignment="1">
      <alignment horizontal="center"/>
      <protection/>
    </xf>
    <xf numFmtId="49" fontId="2" fillId="0" borderId="21" xfId="52" applyNumberFormat="1" applyFont="1" applyBorder="1" applyAlignment="1">
      <alignment horizontal="center"/>
      <protection/>
    </xf>
    <xf numFmtId="0" fontId="12" fillId="0" borderId="26" xfId="52" applyFont="1" applyBorder="1" applyAlignment="1">
      <alignment horizontal="center" vertical="center"/>
      <protection/>
    </xf>
    <xf numFmtId="49" fontId="2" fillId="0" borderId="23" xfId="52" applyNumberFormat="1" applyFont="1" applyBorder="1" applyAlignment="1">
      <alignment horizontal="center" vertical="center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/>
      <protection/>
    </xf>
    <xf numFmtId="0" fontId="16" fillId="0" borderId="21" xfId="52" applyFont="1" applyBorder="1" applyAlignment="1">
      <alignment horizontal="center" vertical="center"/>
      <protection/>
    </xf>
    <xf numFmtId="0" fontId="16" fillId="0" borderId="21" xfId="52" applyNumberFormat="1" applyFont="1" applyBorder="1" applyAlignment="1">
      <alignment horizontal="center"/>
      <protection/>
    </xf>
    <xf numFmtId="0" fontId="2" fillId="0" borderId="21" xfId="52" applyNumberFormat="1" applyFont="1" applyBorder="1" applyAlignment="1">
      <alignment horizontal="center"/>
      <protection/>
    </xf>
    <xf numFmtId="0" fontId="2" fillId="0" borderId="23" xfId="52" applyFont="1" applyFill="1" applyBorder="1" applyAlignment="1">
      <alignment horizontal="left" vertical="center" wrapText="1"/>
      <protection/>
    </xf>
    <xf numFmtId="0" fontId="18" fillId="0" borderId="23" xfId="52" applyNumberFormat="1" applyFont="1" applyFill="1" applyBorder="1" applyAlignment="1">
      <alignment horizontal="left" vertical="center" wrapText="1"/>
      <protection/>
    </xf>
    <xf numFmtId="0" fontId="58" fillId="0" borderId="27" xfId="0" applyFont="1" applyFill="1" applyBorder="1" applyAlignment="1" applyProtection="1">
      <alignment horizontal="center" vertical="center" wrapText="1"/>
      <protection/>
    </xf>
    <xf numFmtId="0" fontId="2" fillId="0" borderId="23" xfId="52" applyNumberFormat="1" applyFont="1" applyFill="1" applyBorder="1" applyAlignment="1">
      <alignment horizontal="center" vertical="center" wrapText="1"/>
      <protection/>
    </xf>
    <xf numFmtId="14" fontId="58" fillId="0" borderId="27" xfId="0" applyNumberFormat="1" applyFont="1" applyFill="1" applyBorder="1" applyAlignment="1" applyProtection="1">
      <alignment horizontal="center" vertical="center" wrapText="1"/>
      <protection/>
    </xf>
    <xf numFmtId="0" fontId="59" fillId="0" borderId="27" xfId="0" applyFont="1" applyFill="1" applyBorder="1" applyAlignment="1" applyProtection="1">
      <alignment horizontal="center" vertical="center" wrapText="1"/>
      <protection/>
    </xf>
    <xf numFmtId="0" fontId="18" fillId="0" borderId="21" xfId="52" applyNumberFormat="1" applyFont="1" applyFill="1" applyBorder="1" applyAlignment="1">
      <alignment horizontal="center" vertical="center" wrapText="1"/>
      <protection/>
    </xf>
    <xf numFmtId="0" fontId="2" fillId="0" borderId="16" xfId="52" applyNumberFormat="1" applyFont="1" applyFill="1" applyBorder="1" applyAlignment="1">
      <alignment horizontal="center" vertical="center" wrapText="1"/>
      <protection/>
    </xf>
    <xf numFmtId="0" fontId="18" fillId="0" borderId="16" xfId="52" applyNumberFormat="1" applyFont="1" applyFill="1" applyBorder="1" applyAlignment="1">
      <alignment horizontal="center" vertical="center" wrapText="1"/>
      <protection/>
    </xf>
    <xf numFmtId="0" fontId="2" fillId="0" borderId="21" xfId="52" applyNumberFormat="1" applyFont="1" applyFill="1" applyBorder="1" applyAlignment="1">
      <alignment horizontal="center" vertical="center" wrapText="1"/>
      <protection/>
    </xf>
    <xf numFmtId="0" fontId="16" fillId="0" borderId="21" xfId="52" applyNumberFormat="1" applyFont="1" applyFill="1" applyBorder="1" applyAlignment="1">
      <alignment horizontal="center" vertical="center"/>
      <protection/>
    </xf>
    <xf numFmtId="0" fontId="2" fillId="0" borderId="21" xfId="52" applyNumberFormat="1" applyFont="1" applyBorder="1" applyAlignment="1">
      <alignment horizontal="center" vertical="center"/>
      <protection/>
    </xf>
    <xf numFmtId="181" fontId="16" fillId="0" borderId="21" xfId="52" applyNumberFormat="1" applyFont="1" applyFill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 wrapText="1"/>
      <protection/>
    </xf>
    <xf numFmtId="175" fontId="2" fillId="0" borderId="0" xfId="52" applyNumberFormat="1" applyFont="1" applyBorder="1" applyAlignment="1">
      <alignment horizontal="center" vertical="center" wrapText="1"/>
      <protection/>
    </xf>
    <xf numFmtId="180" fontId="2" fillId="0" borderId="0" xfId="52" applyNumberFormat="1" applyFont="1" applyBorder="1" applyAlignment="1">
      <alignment horizontal="left" wrapText="1"/>
      <protection/>
    </xf>
    <xf numFmtId="0" fontId="60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left" wrapText="1"/>
    </xf>
    <xf numFmtId="0" fontId="3" fillId="0" borderId="2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174" fontId="3" fillId="0" borderId="16" xfId="0" applyNumberFormat="1" applyFont="1" applyBorder="1" applyAlignment="1">
      <alignment horizontal="center"/>
    </xf>
    <xf numFmtId="174" fontId="3" fillId="0" borderId="17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8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left" wrapText="1"/>
    </xf>
    <xf numFmtId="0" fontId="3" fillId="0" borderId="29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175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 indent="2"/>
    </xf>
    <xf numFmtId="0" fontId="3" fillId="0" borderId="13" xfId="0" applyFont="1" applyBorder="1" applyAlignment="1">
      <alignment horizontal="left" wrapText="1" indent="2"/>
    </xf>
    <xf numFmtId="9" fontId="3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/>
    </xf>
    <xf numFmtId="175" fontId="19" fillId="0" borderId="11" xfId="0" applyNumberFormat="1" applyFont="1" applyBorder="1" applyAlignment="1">
      <alignment horizontal="center" vertical="center"/>
    </xf>
    <xf numFmtId="175" fontId="19" fillId="0" borderId="12" xfId="0" applyNumberFormat="1" applyFont="1" applyBorder="1" applyAlignment="1">
      <alignment horizontal="center" vertical="center"/>
    </xf>
    <xf numFmtId="175" fontId="19" fillId="0" borderId="13" xfId="0" applyNumberFormat="1" applyFont="1" applyBorder="1" applyAlignment="1">
      <alignment horizontal="center" vertical="center"/>
    </xf>
    <xf numFmtId="175" fontId="19" fillId="0" borderId="14" xfId="0" applyNumberFormat="1" applyFont="1" applyBorder="1" applyAlignment="1">
      <alignment horizontal="center" vertical="center"/>
    </xf>
    <xf numFmtId="175" fontId="19" fillId="0" borderId="10" xfId="0" applyNumberFormat="1" applyFont="1" applyBorder="1" applyAlignment="1">
      <alignment horizontal="center" vertical="center"/>
    </xf>
    <xf numFmtId="175" fontId="19" fillId="0" borderId="15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15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horizontal="left" wrapText="1"/>
    </xf>
    <xf numFmtId="0" fontId="19" fillId="0" borderId="11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left" wrapText="1"/>
    </xf>
    <xf numFmtId="0" fontId="7" fillId="0" borderId="21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 quotePrefix="1">
      <alignment horizontal="center" vertical="center"/>
    </xf>
    <xf numFmtId="0" fontId="18" fillId="0" borderId="2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 horizontal="right" vertical="center"/>
    </xf>
    <xf numFmtId="2" fontId="7" fillId="0" borderId="13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2" fontId="7" fillId="0" borderId="2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19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 wrapText="1"/>
    </xf>
    <xf numFmtId="0" fontId="7" fillId="0" borderId="0" xfId="52" applyFont="1" applyBorder="1" applyAlignment="1">
      <alignment horizontal="center" vertical="top"/>
      <protection/>
    </xf>
    <xf numFmtId="0" fontId="4" fillId="0" borderId="10" xfId="52" applyFont="1" applyBorder="1" applyAlignment="1">
      <alignment horizontal="center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wrapText="1"/>
      <protection/>
    </xf>
    <xf numFmtId="0" fontId="10" fillId="0" borderId="11" xfId="52" applyFont="1" applyBorder="1" applyAlignment="1" quotePrefix="1">
      <alignment horizontal="center" vertical="center" wrapText="1"/>
      <protection/>
    </xf>
    <xf numFmtId="0" fontId="10" fillId="0" borderId="12" xfId="52" applyFont="1" applyBorder="1" applyAlignment="1" quotePrefix="1">
      <alignment horizontal="center" vertical="center" wrapText="1"/>
      <protection/>
    </xf>
    <xf numFmtId="0" fontId="10" fillId="0" borderId="14" xfId="52" applyFont="1" applyBorder="1" applyAlignment="1" quotePrefix="1">
      <alignment horizontal="center" vertical="center" wrapText="1"/>
      <protection/>
    </xf>
    <xf numFmtId="0" fontId="10" fillId="0" borderId="10" xfId="52" applyFont="1" applyBorder="1" applyAlignment="1" quotePrefix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left" vertical="top" wrapText="1"/>
      <protection/>
    </xf>
    <xf numFmtId="0" fontId="3" fillId="0" borderId="13" xfId="52" applyNumberFormat="1" applyFont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49" fontId="2" fillId="0" borderId="11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2" fillId="0" borderId="14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/>
      <protection/>
    </xf>
    <xf numFmtId="0" fontId="3" fillId="0" borderId="17" xfId="52" applyNumberFormat="1" applyFont="1" applyBorder="1" applyAlignment="1">
      <alignment horizontal="left" vertical="top" wrapText="1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7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16" fillId="0" borderId="16" xfId="52" applyNumberFormat="1" applyFont="1" applyBorder="1" applyAlignment="1">
      <alignment horizontal="left" vertical="center" wrapText="1"/>
      <protection/>
    </xf>
    <xf numFmtId="49" fontId="16" fillId="0" borderId="17" xfId="52" applyNumberFormat="1" applyFont="1" applyBorder="1" applyAlignment="1">
      <alignment horizontal="left" vertical="center" wrapText="1"/>
      <protection/>
    </xf>
    <xf numFmtId="49" fontId="16" fillId="0" borderId="18" xfId="52" applyNumberFormat="1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justify" vertical="top" wrapText="1"/>
      <protection/>
    </xf>
    <xf numFmtId="0" fontId="4" fillId="0" borderId="10" xfId="52" applyFont="1" applyFill="1" applyBorder="1" applyAlignment="1">
      <alignment horizontal="center"/>
      <protection/>
    </xf>
    <xf numFmtId="0" fontId="2" fillId="0" borderId="11" xfId="52" applyFont="1" applyBorder="1" applyAlignment="1">
      <alignment horizontal="center" vertical="center" textRotation="90" wrapText="1"/>
      <protection/>
    </xf>
    <xf numFmtId="0" fontId="2" fillId="0" borderId="20" xfId="52" applyFont="1" applyBorder="1" applyAlignment="1">
      <alignment horizontal="center" vertical="center" textRotation="90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textRotation="90"/>
      <protection/>
    </xf>
    <xf numFmtId="0" fontId="2" fillId="0" borderId="20" xfId="52" applyFont="1" applyBorder="1" applyAlignment="1">
      <alignment horizontal="center" vertical="center" textRotation="90"/>
      <protection/>
    </xf>
    <xf numFmtId="49" fontId="2" fillId="0" borderId="17" xfId="52" applyNumberFormat="1" applyFont="1" applyBorder="1" applyAlignment="1">
      <alignment horizontal="left" vertical="center" wrapText="1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left" vertical="top"/>
      <protection/>
    </xf>
    <xf numFmtId="49" fontId="3" fillId="0" borderId="14" xfId="52" applyNumberFormat="1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top"/>
      <protection/>
    </xf>
    <xf numFmtId="0" fontId="2" fillId="0" borderId="0" xfId="52" applyFont="1" applyBorder="1" applyAlignment="1">
      <alignment horizontal="center" vertical="center" wrapText="1"/>
      <protection/>
    </xf>
    <xf numFmtId="0" fontId="62" fillId="0" borderId="0" xfId="52" applyFont="1" applyBorder="1" applyAlignment="1">
      <alignment horizontal="center" vertical="center" wrapText="1"/>
      <protection/>
    </xf>
    <xf numFmtId="180" fontId="2" fillId="0" borderId="0" xfId="52" applyNumberFormat="1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/>
      <protection/>
    </xf>
    <xf numFmtId="0" fontId="4" fillId="0" borderId="0" xfId="52" applyFont="1" applyFill="1" applyBorder="1" applyAlignment="1">
      <alignment/>
      <protection/>
    </xf>
    <xf numFmtId="0" fontId="12" fillId="0" borderId="12" xfId="52" applyFont="1" applyBorder="1" applyAlignment="1">
      <alignment vertical="top"/>
      <protection/>
    </xf>
    <xf numFmtId="0" fontId="7" fillId="0" borderId="0" xfId="52" applyFont="1" applyBorder="1" applyAlignment="1">
      <alignment vertical="top"/>
      <protection/>
    </xf>
    <xf numFmtId="0" fontId="4" fillId="0" borderId="0" xfId="52" applyFont="1" applyBorder="1" applyAlignment="1">
      <alignment horizontal="center"/>
      <protection/>
    </xf>
    <xf numFmtId="0" fontId="7" fillId="0" borderId="10" xfId="52" applyFont="1" applyBorder="1" applyAlignment="1">
      <alignment vertical="top"/>
      <protection/>
    </xf>
    <xf numFmtId="0" fontId="12" fillId="0" borderId="0" xfId="52" applyFont="1" applyBorder="1" applyAlignment="1">
      <alignment vertical="top"/>
      <protection/>
    </xf>
    <xf numFmtId="0" fontId="41" fillId="0" borderId="0" xfId="52" applyFont="1" applyBorder="1" applyAlignment="1">
      <alignment horizont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49" fontId="3" fillId="0" borderId="31" xfId="52" applyNumberFormat="1" applyFont="1" applyBorder="1" applyAlignment="1">
      <alignment horizontal="center" vertical="center"/>
      <protection/>
    </xf>
    <xf numFmtId="49" fontId="3" fillId="0" borderId="32" xfId="52" applyNumberFormat="1" applyFont="1" applyBorder="1" applyAlignment="1">
      <alignment horizontal="center" vertical="center" wrapText="1"/>
      <protection/>
    </xf>
    <xf numFmtId="0" fontId="10" fillId="0" borderId="33" xfId="52" applyFont="1" applyBorder="1" applyAlignment="1">
      <alignment horizontal="center" vertical="center" wrapText="1"/>
      <protection/>
    </xf>
    <xf numFmtId="49" fontId="3" fillId="0" borderId="34" xfId="52" applyNumberFormat="1" applyFont="1" applyBorder="1" applyAlignment="1">
      <alignment horizontal="center" vertical="center"/>
      <protection/>
    </xf>
    <xf numFmtId="0" fontId="10" fillId="0" borderId="35" xfId="52" applyFont="1" applyBorder="1" applyAlignment="1">
      <alignment horizontal="center" vertical="center" wrapText="1"/>
      <protection/>
    </xf>
    <xf numFmtId="49" fontId="3" fillId="0" borderId="36" xfId="52" applyNumberFormat="1" applyFont="1" applyBorder="1" applyAlignment="1">
      <alignment horizontal="center" vertical="center"/>
      <protection/>
    </xf>
    <xf numFmtId="0" fontId="10" fillId="0" borderId="37" xfId="52" applyFont="1" applyBorder="1" applyAlignment="1">
      <alignment horizontal="center" vertical="center" wrapText="1"/>
      <protection/>
    </xf>
    <xf numFmtId="175" fontId="10" fillId="0" borderId="37" xfId="52" applyNumberFormat="1" applyFont="1" applyFill="1" applyBorder="1" applyAlignment="1">
      <alignment horizontal="center" vertical="center" wrapText="1"/>
      <protection/>
    </xf>
    <xf numFmtId="175" fontId="10" fillId="0" borderId="35" xfId="52" applyNumberFormat="1" applyFont="1" applyFill="1" applyBorder="1" applyAlignment="1">
      <alignment horizontal="center" vertical="center" wrapText="1"/>
      <protection/>
    </xf>
    <xf numFmtId="174" fontId="10" fillId="0" borderId="37" xfId="52" applyNumberFormat="1" applyFont="1" applyFill="1" applyBorder="1" applyAlignment="1">
      <alignment horizontal="center" vertical="center" wrapText="1"/>
      <protection/>
    </xf>
    <xf numFmtId="49" fontId="3" fillId="0" borderId="38" xfId="52" applyNumberFormat="1" applyFont="1" applyBorder="1" applyAlignment="1">
      <alignment horizontal="center" vertical="center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174" fontId="10" fillId="0" borderId="40" xfId="52" applyNumberFormat="1" applyFont="1" applyFill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41" xfId="52" applyFont="1" applyBorder="1" applyAlignment="1">
      <alignment horizontal="center" vertical="center" wrapText="1"/>
      <protection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174" fontId="10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175" fontId="10" fillId="0" borderId="0" xfId="52" applyNumberFormat="1" applyFont="1" applyBorder="1" applyAlignment="1">
      <alignment horizontal="center" vertical="center"/>
      <protection/>
    </xf>
    <xf numFmtId="0" fontId="3" fillId="0" borderId="21" xfId="52" applyNumberFormat="1" applyFont="1" applyBorder="1" applyAlignment="1">
      <alignment vertical="center" wrapText="1"/>
      <protection/>
    </xf>
    <xf numFmtId="49" fontId="7" fillId="0" borderId="21" xfId="52" applyNumberFormat="1" applyFont="1" applyBorder="1" applyAlignment="1">
      <alignment horizontal="center" vertical="center"/>
      <protection/>
    </xf>
    <xf numFmtId="0" fontId="10" fillId="0" borderId="21" xfId="52" applyFont="1" applyFill="1" applyBorder="1" applyAlignment="1">
      <alignment horizontal="center" vertical="center"/>
      <protection/>
    </xf>
    <xf numFmtId="174" fontId="10" fillId="0" borderId="21" xfId="52" applyNumberFormat="1" applyFont="1" applyFill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3" fillId="0" borderId="21" xfId="52" applyNumberFormat="1" applyFont="1" applyBorder="1" applyAlignment="1">
      <alignment vertical="top"/>
      <protection/>
    </xf>
    <xf numFmtId="49" fontId="7" fillId="0" borderId="21" xfId="52" applyNumberFormat="1" applyFont="1" applyBorder="1" applyAlignment="1">
      <alignment horizontal="center" vertical="top" wrapText="1"/>
      <protection/>
    </xf>
    <xf numFmtId="175" fontId="10" fillId="0" borderId="21" xfId="52" applyNumberFormat="1" applyFont="1" applyBorder="1" applyAlignment="1">
      <alignment horizontal="center" vertical="center"/>
      <protection/>
    </xf>
    <xf numFmtId="49" fontId="7" fillId="0" borderId="21" xfId="52" applyNumberFormat="1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left" vertical="top"/>
      <protection/>
    </xf>
    <xf numFmtId="0" fontId="2" fillId="0" borderId="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/>
      <protection/>
    </xf>
    <xf numFmtId="0" fontId="18" fillId="0" borderId="0" xfId="52" applyFont="1" applyBorder="1" applyAlignment="1">
      <alignment horizontal="center" vertical="top"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46"/>
  <sheetViews>
    <sheetView zoomScalePageLayoutView="0" workbookViewId="0" topLeftCell="A1">
      <selection activeCell="K12" sqref="K12"/>
    </sheetView>
  </sheetViews>
  <sheetFormatPr defaultColWidth="9.140625" defaultRowHeight="15"/>
  <sheetData>
    <row r="12" spans="1:9" ht="131.25" customHeight="1">
      <c r="A12" s="130" t="s">
        <v>421</v>
      </c>
      <c r="B12" s="131"/>
      <c r="C12" s="131"/>
      <c r="D12" s="131"/>
      <c r="E12" s="131"/>
      <c r="F12" s="131"/>
      <c r="G12" s="131"/>
      <c r="H12" s="131"/>
      <c r="I12" s="131"/>
    </row>
    <row r="14" spans="1:9" ht="18.75">
      <c r="A14" s="131" t="s">
        <v>407</v>
      </c>
      <c r="B14" s="131"/>
      <c r="C14" s="131"/>
      <c r="D14" s="131"/>
      <c r="E14" s="131"/>
      <c r="F14" s="131"/>
      <c r="G14" s="131"/>
      <c r="H14" s="131"/>
      <c r="I14" s="131"/>
    </row>
    <row r="15" spans="1:9" ht="15">
      <c r="A15" s="129"/>
      <c r="B15" s="129"/>
      <c r="C15" s="129"/>
      <c r="D15" s="129"/>
      <c r="E15" s="129"/>
      <c r="F15" s="129"/>
      <c r="G15" s="129"/>
      <c r="H15" s="129"/>
      <c r="I15" s="129"/>
    </row>
    <row r="16" spans="1:9" ht="15">
      <c r="A16" s="129"/>
      <c r="B16" s="129"/>
      <c r="C16" s="129"/>
      <c r="D16" s="129"/>
      <c r="E16" s="129"/>
      <c r="F16" s="129"/>
      <c r="G16" s="129"/>
      <c r="H16" s="129"/>
      <c r="I16" s="129"/>
    </row>
    <row r="17" spans="1:9" ht="15">
      <c r="A17" s="129"/>
      <c r="B17" s="129"/>
      <c r="C17" s="129"/>
      <c r="D17" s="129"/>
      <c r="E17" s="129"/>
      <c r="F17" s="129"/>
      <c r="G17" s="129"/>
      <c r="H17" s="129"/>
      <c r="I17" s="129"/>
    </row>
    <row r="18" spans="1:9" ht="15">
      <c r="A18" s="129"/>
      <c r="B18" s="129"/>
      <c r="C18" s="129"/>
      <c r="D18" s="129"/>
      <c r="E18" s="129"/>
      <c r="F18" s="129"/>
      <c r="G18" s="129"/>
      <c r="H18" s="129"/>
      <c r="I18" s="129"/>
    </row>
    <row r="19" spans="1:9" ht="15">
      <c r="A19" s="129"/>
      <c r="B19" s="129"/>
      <c r="C19" s="129"/>
      <c r="D19" s="129"/>
      <c r="E19" s="129"/>
      <c r="F19" s="129"/>
      <c r="G19" s="129"/>
      <c r="H19" s="129"/>
      <c r="I19" s="129"/>
    </row>
    <row r="20" spans="1:9" ht="15">
      <c r="A20" s="129"/>
      <c r="B20" s="129"/>
      <c r="C20" s="129"/>
      <c r="D20" s="129"/>
      <c r="E20" s="129"/>
      <c r="F20" s="129"/>
      <c r="G20" s="129"/>
      <c r="H20" s="129"/>
      <c r="I20" s="129"/>
    </row>
    <row r="21" spans="1:9" ht="15">
      <c r="A21" s="129"/>
      <c r="B21" s="129"/>
      <c r="C21" s="129"/>
      <c r="D21" s="129"/>
      <c r="E21" s="129"/>
      <c r="F21" s="129"/>
      <c r="G21" s="129"/>
      <c r="H21" s="129"/>
      <c r="I21" s="129"/>
    </row>
    <row r="22" spans="1:9" ht="15">
      <c r="A22" s="129"/>
      <c r="B22" s="129"/>
      <c r="C22" s="129"/>
      <c r="D22" s="129"/>
      <c r="E22" s="129"/>
      <c r="F22" s="129"/>
      <c r="G22" s="129"/>
      <c r="H22" s="129"/>
      <c r="I22" s="129"/>
    </row>
    <row r="23" spans="1:9" ht="15">
      <c r="A23" s="129"/>
      <c r="B23" s="129"/>
      <c r="C23" s="129"/>
      <c r="D23" s="129"/>
      <c r="E23" s="129"/>
      <c r="F23" s="129"/>
      <c r="G23" s="129"/>
      <c r="H23" s="129"/>
      <c r="I23" s="129"/>
    </row>
    <row r="24" spans="1:9" ht="15">
      <c r="A24" s="129"/>
      <c r="B24" s="129"/>
      <c r="C24" s="129"/>
      <c r="D24" s="129"/>
      <c r="E24" s="129"/>
      <c r="F24" s="129"/>
      <c r="G24" s="129"/>
      <c r="H24" s="129"/>
      <c r="I24" s="129"/>
    </row>
    <row r="25" spans="1:9" ht="15">
      <c r="A25" s="129"/>
      <c r="B25" s="129"/>
      <c r="C25" s="129"/>
      <c r="D25" s="129"/>
      <c r="E25" s="129"/>
      <c r="F25" s="129"/>
      <c r="G25" s="129"/>
      <c r="H25" s="129"/>
      <c r="I25" s="129"/>
    </row>
    <row r="26" spans="1:9" ht="15">
      <c r="A26" s="129"/>
      <c r="B26" s="129"/>
      <c r="C26" s="129"/>
      <c r="D26" s="129"/>
      <c r="E26" s="129"/>
      <c r="F26" s="129"/>
      <c r="G26" s="129"/>
      <c r="H26" s="129"/>
      <c r="I26" s="129"/>
    </row>
    <row r="27" spans="1:9" ht="15">
      <c r="A27" s="129"/>
      <c r="B27" s="129"/>
      <c r="C27" s="129"/>
      <c r="D27" s="129"/>
      <c r="E27" s="129"/>
      <c r="F27" s="129"/>
      <c r="G27" s="129"/>
      <c r="H27" s="129"/>
      <c r="I27" s="129"/>
    </row>
    <row r="28" spans="1:9" ht="15">
      <c r="A28" s="129"/>
      <c r="B28" s="129"/>
      <c r="C28" s="129"/>
      <c r="D28" s="129"/>
      <c r="E28" s="129"/>
      <c r="F28" s="129"/>
      <c r="G28" s="129"/>
      <c r="H28" s="129"/>
      <c r="I28" s="129"/>
    </row>
    <row r="29" spans="1:9" ht="15">
      <c r="A29" s="129"/>
      <c r="B29" s="129"/>
      <c r="C29" s="129"/>
      <c r="D29" s="129"/>
      <c r="E29" s="129"/>
      <c r="F29" s="129"/>
      <c r="G29" s="129"/>
      <c r="H29" s="129"/>
      <c r="I29" s="129"/>
    </row>
    <row r="30" spans="1:9" ht="15">
      <c r="A30" s="129"/>
      <c r="B30" s="129"/>
      <c r="C30" s="129"/>
      <c r="D30" s="129"/>
      <c r="E30" s="129"/>
      <c r="F30" s="129"/>
      <c r="G30" s="129"/>
      <c r="H30" s="129"/>
      <c r="I30" s="129"/>
    </row>
    <row r="31" spans="1:9" ht="15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15">
      <c r="A32" s="129"/>
      <c r="B32" s="129"/>
      <c r="C32" s="129"/>
      <c r="D32" s="129"/>
      <c r="E32" s="129"/>
      <c r="F32" s="129"/>
      <c r="G32" s="129"/>
      <c r="H32" s="129"/>
      <c r="I32" s="129"/>
    </row>
    <row r="33" spans="1:9" ht="15">
      <c r="A33" s="129"/>
      <c r="B33" s="129"/>
      <c r="C33" s="129"/>
      <c r="D33" s="129"/>
      <c r="E33" s="129"/>
      <c r="F33" s="129"/>
      <c r="G33" s="129"/>
      <c r="H33" s="129"/>
      <c r="I33" s="129"/>
    </row>
    <row r="34" spans="1:9" ht="15">
      <c r="A34" s="129"/>
      <c r="B34" s="129"/>
      <c r="C34" s="129"/>
      <c r="D34" s="129"/>
      <c r="E34" s="129"/>
      <c r="F34" s="129"/>
      <c r="G34" s="129"/>
      <c r="H34" s="129"/>
      <c r="I34" s="129"/>
    </row>
    <row r="35" spans="1:9" ht="15">
      <c r="A35" s="129"/>
      <c r="B35" s="129"/>
      <c r="C35" s="129"/>
      <c r="D35" s="129"/>
      <c r="E35" s="129"/>
      <c r="F35" s="129"/>
      <c r="G35" s="129"/>
      <c r="H35" s="129"/>
      <c r="I35" s="129"/>
    </row>
    <row r="36" spans="1:9" ht="15">
      <c r="A36" s="129"/>
      <c r="B36" s="129"/>
      <c r="C36" s="129"/>
      <c r="D36" s="129"/>
      <c r="E36" s="129"/>
      <c r="F36" s="129"/>
      <c r="G36" s="129"/>
      <c r="H36" s="129"/>
      <c r="I36" s="129"/>
    </row>
    <row r="37" spans="1:9" ht="15">
      <c r="A37" s="129"/>
      <c r="B37" s="129"/>
      <c r="C37" s="129"/>
      <c r="D37" s="129"/>
      <c r="E37" s="129"/>
      <c r="F37" s="129"/>
      <c r="G37" s="129"/>
      <c r="H37" s="129"/>
      <c r="I37" s="129"/>
    </row>
    <row r="38" spans="1:9" ht="15">
      <c r="A38" s="129"/>
      <c r="B38" s="129"/>
      <c r="C38" s="129"/>
      <c r="D38" s="129"/>
      <c r="E38" s="129"/>
      <c r="F38" s="129"/>
      <c r="G38" s="129"/>
      <c r="H38" s="129"/>
      <c r="I38" s="129"/>
    </row>
    <row r="39" spans="1:9" ht="15">
      <c r="A39" s="129"/>
      <c r="B39" s="129"/>
      <c r="C39" s="129"/>
      <c r="D39" s="129"/>
      <c r="E39" s="129"/>
      <c r="F39" s="129"/>
      <c r="G39" s="129"/>
      <c r="H39" s="129"/>
      <c r="I39" s="129"/>
    </row>
    <row r="40" spans="1:9" ht="15">
      <c r="A40" s="129"/>
      <c r="B40" s="129"/>
      <c r="C40" s="129"/>
      <c r="D40" s="129"/>
      <c r="E40" s="129"/>
      <c r="F40" s="129"/>
      <c r="G40" s="129"/>
      <c r="H40" s="129"/>
      <c r="I40" s="129"/>
    </row>
    <row r="41" spans="1:9" ht="15">
      <c r="A41" s="129"/>
      <c r="B41" s="129"/>
      <c r="C41" s="129"/>
      <c r="D41" s="129"/>
      <c r="E41" s="129"/>
      <c r="F41" s="129"/>
      <c r="G41" s="129"/>
      <c r="H41" s="129"/>
      <c r="I41" s="129"/>
    </row>
    <row r="42" spans="1:9" ht="15">
      <c r="A42" s="129"/>
      <c r="B42" s="129"/>
      <c r="C42" s="129"/>
      <c r="D42" s="129"/>
      <c r="E42" s="129"/>
      <c r="F42" s="129"/>
      <c r="G42" s="129"/>
      <c r="H42" s="129"/>
      <c r="I42" s="129"/>
    </row>
    <row r="43" spans="1:9" ht="15">
      <c r="A43" s="129"/>
      <c r="B43" s="129"/>
      <c r="C43" s="129"/>
      <c r="D43" s="129"/>
      <c r="E43" s="129"/>
      <c r="F43" s="129"/>
      <c r="G43" s="129"/>
      <c r="H43" s="129"/>
      <c r="I43" s="129"/>
    </row>
    <row r="44" spans="1:9" ht="15">
      <c r="A44" s="129"/>
      <c r="B44" s="129"/>
      <c r="C44" s="129"/>
      <c r="D44" s="129"/>
      <c r="E44" s="129"/>
      <c r="F44" s="129"/>
      <c r="G44" s="129"/>
      <c r="H44" s="129"/>
      <c r="I44" s="129"/>
    </row>
    <row r="45" spans="1:9" ht="15">
      <c r="A45" s="129"/>
      <c r="B45" s="129"/>
      <c r="C45" s="129"/>
      <c r="D45" s="129"/>
      <c r="E45" s="129"/>
      <c r="F45" s="129"/>
      <c r="G45" s="129"/>
      <c r="H45" s="129"/>
      <c r="I45" s="129"/>
    </row>
    <row r="46" spans="1:9" ht="15">
      <c r="A46" s="129"/>
      <c r="B46" s="129"/>
      <c r="C46" s="129"/>
      <c r="D46" s="129"/>
      <c r="E46" s="129"/>
      <c r="F46" s="129"/>
      <c r="G46" s="129"/>
      <c r="H46" s="129"/>
      <c r="I46" s="129"/>
    </row>
  </sheetData>
  <sheetProtection/>
  <mergeCells count="2">
    <mergeCell ref="A12:I12"/>
    <mergeCell ref="A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SheetLayoutView="100" zoomScalePageLayoutView="0" workbookViewId="0" topLeftCell="A1">
      <selection activeCell="A1" sqref="A1:F29"/>
    </sheetView>
  </sheetViews>
  <sheetFormatPr defaultColWidth="0.85546875" defaultRowHeight="15"/>
  <cols>
    <col min="1" max="1" width="37.7109375" style="54" customWidth="1"/>
    <col min="2" max="2" width="25.8515625" style="54" customWidth="1"/>
    <col min="3" max="3" width="21.421875" style="54" customWidth="1"/>
    <col min="4" max="4" width="0.2890625" style="54" customWidth="1"/>
    <col min="5" max="5" width="50.57421875" style="54" hidden="1" customWidth="1"/>
    <col min="6" max="6" width="2.7109375" style="54" customWidth="1"/>
    <col min="7" max="7" width="28.00390625" style="54" customWidth="1"/>
    <col min="8" max="8" width="12.28125" style="54" customWidth="1"/>
    <col min="9" max="9" width="8.140625" style="54" customWidth="1"/>
    <col min="10" max="10" width="19.00390625" style="54" customWidth="1"/>
    <col min="11" max="11" width="7.7109375" style="54" customWidth="1"/>
    <col min="12" max="16384" width="0.85546875" style="54" customWidth="1"/>
  </cols>
  <sheetData>
    <row r="1" spans="1:6" s="57" customFormat="1" ht="30" customHeight="1">
      <c r="A1" s="415" t="s">
        <v>426</v>
      </c>
      <c r="B1" s="416"/>
      <c r="C1" s="416"/>
      <c r="D1" s="416"/>
      <c r="E1" s="416"/>
      <c r="F1" s="416"/>
    </row>
    <row r="2" spans="1:6" s="57" customFormat="1" ht="15.75">
      <c r="A2" s="414"/>
      <c r="B2" s="414"/>
      <c r="C2" s="414"/>
      <c r="D2" s="414"/>
      <c r="E2" s="414"/>
      <c r="F2" s="414"/>
    </row>
    <row r="3" spans="1:6" s="57" customFormat="1" ht="15.75">
      <c r="A3" s="312" t="s">
        <v>407</v>
      </c>
      <c r="B3" s="312"/>
      <c r="C3" s="312"/>
      <c r="D3" s="312"/>
      <c r="E3" s="312"/>
      <c r="F3" s="312"/>
    </row>
    <row r="4" spans="1:6" s="57" customFormat="1" ht="15.75">
      <c r="A4" s="417" t="s">
        <v>305</v>
      </c>
      <c r="B4" s="417"/>
      <c r="C4" s="417"/>
      <c r="D4" s="417"/>
      <c r="E4" s="417"/>
      <c r="F4" s="417"/>
    </row>
    <row r="5" spans="1:7" s="59" customFormat="1" ht="31.5" customHeight="1">
      <c r="A5" s="126"/>
      <c r="B5" s="126" t="s">
        <v>304</v>
      </c>
      <c r="C5" s="412" t="s">
        <v>31</v>
      </c>
      <c r="D5" s="412"/>
      <c r="E5" s="412"/>
      <c r="F5" s="412"/>
      <c r="G5" s="76"/>
    </row>
    <row r="6" spans="1:7" s="58" customFormat="1" ht="47.25" customHeight="1">
      <c r="A6" s="402" t="s">
        <v>27</v>
      </c>
      <c r="B6" s="403" t="s">
        <v>303</v>
      </c>
      <c r="C6" s="404">
        <v>0.1038</v>
      </c>
      <c r="D6" s="404"/>
      <c r="E6" s="404"/>
      <c r="F6" s="404"/>
      <c r="G6" s="398"/>
    </row>
    <row r="7" spans="1:7" s="58" customFormat="1" ht="33.75" customHeight="1">
      <c r="A7" s="402" t="s">
        <v>302</v>
      </c>
      <c r="B7" s="403" t="s">
        <v>122</v>
      </c>
      <c r="C7" s="404">
        <v>2.17</v>
      </c>
      <c r="D7" s="404"/>
      <c r="E7" s="404"/>
      <c r="F7" s="404"/>
      <c r="G7" s="398"/>
    </row>
    <row r="8" spans="1:7" s="58" customFormat="1" ht="47.25" customHeight="1">
      <c r="A8" s="402" t="s">
        <v>301</v>
      </c>
      <c r="B8" s="403" t="s">
        <v>120</v>
      </c>
      <c r="C8" s="404">
        <v>0.3415</v>
      </c>
      <c r="D8" s="404"/>
      <c r="E8" s="404"/>
      <c r="F8" s="404"/>
      <c r="G8" s="398"/>
    </row>
    <row r="9" spans="1:7" s="58" customFormat="1" ht="47.25" customHeight="1">
      <c r="A9" s="402" t="s">
        <v>300</v>
      </c>
      <c r="B9" s="403" t="s">
        <v>121</v>
      </c>
      <c r="C9" s="405">
        <v>0.27</v>
      </c>
      <c r="D9" s="405"/>
      <c r="E9" s="405"/>
      <c r="F9" s="405"/>
      <c r="G9" s="399"/>
    </row>
    <row r="10" spans="1:7" s="58" customFormat="1" ht="47.25" customHeight="1">
      <c r="A10" s="402" t="s">
        <v>299</v>
      </c>
      <c r="B10" s="403" t="s">
        <v>298</v>
      </c>
      <c r="C10" s="406">
        <v>1</v>
      </c>
      <c r="D10" s="406"/>
      <c r="E10" s="406"/>
      <c r="F10" s="406"/>
      <c r="G10" s="400"/>
    </row>
    <row r="11" spans="1:7" s="58" customFormat="1" ht="61.5" customHeight="1">
      <c r="A11" s="402" t="s">
        <v>297</v>
      </c>
      <c r="B11" s="403" t="s">
        <v>133</v>
      </c>
      <c r="C11" s="406">
        <v>0.8975</v>
      </c>
      <c r="D11" s="406"/>
      <c r="E11" s="406"/>
      <c r="F11" s="406"/>
      <c r="G11" s="400"/>
    </row>
    <row r="12" spans="1:7" s="58" customFormat="1" ht="31.5" customHeight="1">
      <c r="A12" s="407" t="s">
        <v>112</v>
      </c>
      <c r="B12" s="408" t="s">
        <v>295</v>
      </c>
      <c r="C12" s="406">
        <v>0.208</v>
      </c>
      <c r="D12" s="406"/>
      <c r="E12" s="406"/>
      <c r="F12" s="406"/>
      <c r="G12" s="400"/>
    </row>
    <row r="13" spans="1:7" s="58" customFormat="1" ht="31.5" customHeight="1">
      <c r="A13" s="407" t="s">
        <v>113</v>
      </c>
      <c r="B13" s="408" t="s">
        <v>295</v>
      </c>
      <c r="C13" s="409">
        <v>0.819</v>
      </c>
      <c r="D13" s="409"/>
      <c r="E13" s="409"/>
      <c r="F13" s="409"/>
      <c r="G13" s="401"/>
    </row>
    <row r="14" spans="1:7" s="58" customFormat="1" ht="31.5" customHeight="1">
      <c r="A14" s="407" t="s">
        <v>114</v>
      </c>
      <c r="B14" s="408" t="s">
        <v>295</v>
      </c>
      <c r="C14" s="406">
        <v>0.9507</v>
      </c>
      <c r="D14" s="406"/>
      <c r="E14" s="406"/>
      <c r="F14" s="406"/>
      <c r="G14" s="400"/>
    </row>
    <row r="15" spans="1:7" s="58" customFormat="1" ht="31.5" customHeight="1">
      <c r="A15" s="407" t="s">
        <v>296</v>
      </c>
      <c r="B15" s="408" t="s">
        <v>295</v>
      </c>
      <c r="C15" s="406" t="s">
        <v>411</v>
      </c>
      <c r="D15" s="406"/>
      <c r="E15" s="406"/>
      <c r="F15" s="406"/>
      <c r="G15" s="400"/>
    </row>
    <row r="16" spans="1:7" s="58" customFormat="1" ht="36.75" customHeight="1">
      <c r="A16" s="402" t="s">
        <v>294</v>
      </c>
      <c r="B16" s="410" t="s">
        <v>292</v>
      </c>
      <c r="C16" s="411" t="s">
        <v>411</v>
      </c>
      <c r="D16" s="411"/>
      <c r="E16" s="411"/>
      <c r="F16" s="411"/>
      <c r="G16" s="75"/>
    </row>
    <row r="17" spans="1:7" s="58" customFormat="1" ht="36.75" customHeight="1">
      <c r="A17" s="402" t="s">
        <v>293</v>
      </c>
      <c r="B17" s="410" t="s">
        <v>292</v>
      </c>
      <c r="C17" s="411" t="s">
        <v>411</v>
      </c>
      <c r="D17" s="411"/>
      <c r="E17" s="411"/>
      <c r="F17" s="411"/>
      <c r="G17" s="75"/>
    </row>
    <row r="18" spans="1:7" s="58" customFormat="1" ht="33.75" customHeight="1">
      <c r="A18" s="402" t="s">
        <v>291</v>
      </c>
      <c r="B18" s="410" t="s">
        <v>285</v>
      </c>
      <c r="C18" s="411">
        <v>1</v>
      </c>
      <c r="D18" s="411"/>
      <c r="E18" s="411"/>
      <c r="F18" s="411"/>
      <c r="G18" s="75"/>
    </row>
    <row r="19" spans="1:7" s="58" customFormat="1" ht="33.75" customHeight="1">
      <c r="A19" s="402" t="s">
        <v>290</v>
      </c>
      <c r="B19" s="410" t="s">
        <v>285</v>
      </c>
      <c r="C19" s="411" t="s">
        <v>411</v>
      </c>
      <c r="D19" s="411"/>
      <c r="E19" s="411"/>
      <c r="F19" s="411"/>
      <c r="G19" s="75"/>
    </row>
    <row r="20" spans="1:7" s="58" customFormat="1" ht="33.75" customHeight="1">
      <c r="A20" s="402" t="s">
        <v>289</v>
      </c>
      <c r="B20" s="410" t="s">
        <v>285</v>
      </c>
      <c r="C20" s="411" t="s">
        <v>411</v>
      </c>
      <c r="D20" s="411"/>
      <c r="E20" s="411"/>
      <c r="F20" s="411"/>
      <c r="G20" s="75"/>
    </row>
    <row r="21" spans="1:7" s="58" customFormat="1" ht="76.5" customHeight="1">
      <c r="A21" s="402" t="s">
        <v>115</v>
      </c>
      <c r="B21" s="410" t="s">
        <v>285</v>
      </c>
      <c r="C21" s="411" t="s">
        <v>411</v>
      </c>
      <c r="D21" s="411"/>
      <c r="E21" s="411"/>
      <c r="F21" s="411"/>
      <c r="G21" s="75"/>
    </row>
    <row r="22" spans="1:7" s="58" customFormat="1" ht="47.25" customHeight="1">
      <c r="A22" s="402" t="s">
        <v>288</v>
      </c>
      <c r="B22" s="410" t="s">
        <v>285</v>
      </c>
      <c r="C22" s="406">
        <v>0</v>
      </c>
      <c r="D22" s="406"/>
      <c r="E22" s="406"/>
      <c r="F22" s="406"/>
      <c r="G22" s="400"/>
    </row>
    <row r="23" spans="1:7" s="58" customFormat="1" ht="47.25" customHeight="1">
      <c r="A23" s="402" t="s">
        <v>287</v>
      </c>
      <c r="B23" s="410" t="s">
        <v>285</v>
      </c>
      <c r="C23" s="406">
        <v>0</v>
      </c>
      <c r="D23" s="406"/>
      <c r="E23" s="406"/>
      <c r="F23" s="406"/>
      <c r="G23" s="400"/>
    </row>
    <row r="24" spans="1:7" s="58" customFormat="1" ht="47.25" customHeight="1">
      <c r="A24" s="402" t="s">
        <v>286</v>
      </c>
      <c r="B24" s="410" t="s">
        <v>285</v>
      </c>
      <c r="C24" s="411" t="s">
        <v>411</v>
      </c>
      <c r="D24" s="411"/>
      <c r="E24" s="411"/>
      <c r="F24" s="411"/>
      <c r="G24" s="75"/>
    </row>
    <row r="28" spans="1:7" s="57" customFormat="1" ht="15.75">
      <c r="A28" s="359" t="s">
        <v>409</v>
      </c>
      <c r="B28" s="359"/>
      <c r="C28" s="359"/>
      <c r="D28" s="359"/>
      <c r="E28" s="359"/>
      <c r="F28" s="359"/>
      <c r="G28" s="373"/>
    </row>
    <row r="29" spans="1:7" s="55" customFormat="1" ht="13.5" customHeight="1">
      <c r="A29" s="362" t="s">
        <v>410</v>
      </c>
      <c r="B29" s="362"/>
      <c r="C29" s="362"/>
      <c r="D29" s="413" t="s">
        <v>410</v>
      </c>
      <c r="E29" s="413"/>
      <c r="F29" s="413"/>
      <c r="G29" s="56"/>
    </row>
    <row r="30" ht="3" customHeight="1"/>
  </sheetData>
  <sheetProtection/>
  <mergeCells count="27">
    <mergeCell ref="A28:C28"/>
    <mergeCell ref="D28:F28"/>
    <mergeCell ref="A29:C29"/>
    <mergeCell ref="D29:F29"/>
    <mergeCell ref="A3:F3"/>
    <mergeCell ref="A4:F4"/>
    <mergeCell ref="A1:F1"/>
    <mergeCell ref="C10:F10"/>
    <mergeCell ref="C8:F8"/>
    <mergeCell ref="C6:F6"/>
    <mergeCell ref="C9:F9"/>
    <mergeCell ref="C23:F23"/>
    <mergeCell ref="C21:F21"/>
    <mergeCell ref="C22:F22"/>
    <mergeCell ref="C11:F11"/>
    <mergeCell ref="C18:F18"/>
    <mergeCell ref="C5:F5"/>
    <mergeCell ref="C13:F13"/>
    <mergeCell ref="C12:F12"/>
    <mergeCell ref="C7:F7"/>
    <mergeCell ref="C14:F14"/>
    <mergeCell ref="C15:F15"/>
    <mergeCell ref="C19:F19"/>
    <mergeCell ref="C20:F20"/>
    <mergeCell ref="C16:F16"/>
    <mergeCell ref="C17:F17"/>
    <mergeCell ref="C24:F24"/>
  </mergeCells>
  <printOptions/>
  <pageMargins left="1.3779527559055118" right="0.5905511811023623" top="0.5905511811023623" bottom="0.3937007874015748" header="0.1968503937007874" footer="0.1968503937007874"/>
  <pageSetup fitToHeight="1" fitToWidth="1"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CZ26"/>
  <sheetViews>
    <sheetView view="pageBreakPreview" zoomScaleSheetLayoutView="100" zoomScalePageLayoutView="0" workbookViewId="0" topLeftCell="A1">
      <selection activeCell="A2" sqref="A2:CZ26"/>
    </sheetView>
  </sheetViews>
  <sheetFormatPr defaultColWidth="0.85546875" defaultRowHeight="15"/>
  <cols>
    <col min="1" max="16384" width="0.85546875" style="54" customWidth="1"/>
  </cols>
  <sheetData>
    <row r="1" s="57" customFormat="1" ht="15.75"/>
    <row r="2" spans="1:104" s="57" customFormat="1" ht="30" customHeight="1">
      <c r="A2" s="318" t="s">
        <v>317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</row>
    <row r="3" spans="6:99" s="57" customFormat="1" ht="15.75">
      <c r="F3" s="312" t="s">
        <v>407</v>
      </c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</row>
    <row r="4" spans="6:99" s="57" customFormat="1" ht="15.75">
      <c r="F4" s="311" t="s">
        <v>305</v>
      </c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</row>
    <row r="5" s="57" customFormat="1" ht="15.75"/>
    <row r="6" spans="1:104" s="58" customFormat="1" ht="46.5" customHeight="1">
      <c r="A6" s="315" t="s">
        <v>97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7"/>
      <c r="AO6" s="315" t="s">
        <v>316</v>
      </c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7"/>
      <c r="BK6" s="315" t="s">
        <v>31</v>
      </c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7"/>
    </row>
    <row r="7" spans="1:104" s="59" customFormat="1" ht="75" customHeight="1">
      <c r="A7" s="70"/>
      <c r="B7" s="327" t="s">
        <v>315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8"/>
      <c r="AO7" s="331" t="s">
        <v>314</v>
      </c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3"/>
      <c r="BK7" s="319">
        <v>1</v>
      </c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68"/>
    </row>
    <row r="8" spans="1:104" s="59" customFormat="1" ht="15">
      <c r="A8" s="72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30"/>
      <c r="AO8" s="334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6"/>
      <c r="BK8" s="324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71"/>
    </row>
    <row r="9" spans="1:104" s="59" customFormat="1" ht="31.5" customHeight="1">
      <c r="A9" s="70"/>
      <c r="B9" s="327" t="s">
        <v>313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8"/>
      <c r="AO9" s="331" t="s">
        <v>306</v>
      </c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3"/>
      <c r="BK9" s="319" t="s">
        <v>266</v>
      </c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68"/>
    </row>
    <row r="10" spans="1:104" s="59" customFormat="1" ht="16.5" customHeight="1">
      <c r="A10" s="72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30"/>
      <c r="AO10" s="334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6"/>
      <c r="BK10" s="324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71"/>
    </row>
    <row r="11" spans="1:104" s="59" customFormat="1" ht="31.5" customHeight="1">
      <c r="A11" s="70"/>
      <c r="B11" s="327" t="s">
        <v>312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8"/>
      <c r="AO11" s="331" t="s">
        <v>306</v>
      </c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3"/>
      <c r="BK11" s="319" t="s">
        <v>266</v>
      </c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68"/>
    </row>
    <row r="12" spans="1:104" s="59" customFormat="1" ht="16.5" customHeight="1">
      <c r="A12" s="72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30"/>
      <c r="AO12" s="334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6"/>
      <c r="BK12" s="324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71"/>
    </row>
    <row r="13" spans="1:104" s="59" customFormat="1" ht="75" customHeight="1">
      <c r="A13" s="70"/>
      <c r="B13" s="327" t="s">
        <v>311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8"/>
      <c r="AO13" s="331" t="s">
        <v>306</v>
      </c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3"/>
      <c r="BK13" s="319" t="s">
        <v>266</v>
      </c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68"/>
    </row>
    <row r="14" spans="1:104" s="59" customFormat="1" ht="15.75" customHeight="1">
      <c r="A14" s="72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30"/>
      <c r="AO14" s="334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6"/>
      <c r="BK14" s="321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71"/>
    </row>
    <row r="15" spans="1:104" s="59" customFormat="1" ht="30" customHeight="1">
      <c r="A15" s="70"/>
      <c r="B15" s="327" t="s">
        <v>310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8"/>
      <c r="AO15" s="331" t="s">
        <v>306</v>
      </c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3"/>
      <c r="BK15" s="326">
        <v>0</v>
      </c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68"/>
    </row>
    <row r="16" spans="1:104" s="59" customFormat="1" ht="17.25" customHeight="1">
      <c r="A16" s="72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30"/>
      <c r="AO16" s="334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6"/>
      <c r="BK16" s="324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71"/>
    </row>
    <row r="17" spans="1:104" s="59" customFormat="1" ht="30" customHeight="1">
      <c r="A17" s="70"/>
      <c r="B17" s="327" t="s">
        <v>309</v>
      </c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69"/>
      <c r="AO17" s="331" t="s">
        <v>306</v>
      </c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3"/>
      <c r="BK17" s="326">
        <v>0</v>
      </c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68"/>
    </row>
    <row r="18" spans="1:104" s="59" customFormat="1" ht="17.25" customHeight="1">
      <c r="A18" s="67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66"/>
      <c r="AO18" s="334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6"/>
      <c r="BK18" s="324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65"/>
    </row>
    <row r="19" spans="1:104" s="59" customFormat="1" ht="30" customHeight="1">
      <c r="A19" s="70"/>
      <c r="B19" s="327" t="s">
        <v>308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69"/>
      <c r="AO19" s="331" t="s">
        <v>306</v>
      </c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3"/>
      <c r="BK19" s="319" t="s">
        <v>266</v>
      </c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68"/>
    </row>
    <row r="20" spans="1:104" s="59" customFormat="1" ht="17.25" customHeight="1">
      <c r="A20" s="67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66"/>
      <c r="AO20" s="334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6"/>
      <c r="BK20" s="321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65"/>
    </row>
    <row r="21" spans="1:104" s="59" customFormat="1" ht="48" customHeight="1">
      <c r="A21" s="64"/>
      <c r="B21" s="337" t="s">
        <v>307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63"/>
      <c r="AO21" s="338" t="s">
        <v>306</v>
      </c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40"/>
      <c r="BK21" s="313">
        <v>0.65</v>
      </c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62"/>
    </row>
    <row r="25" spans="1:104" s="57" customFormat="1" ht="15.75">
      <c r="A25" s="312" t="s">
        <v>227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 t="s">
        <v>408</v>
      </c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</row>
    <row r="26" spans="1:104" s="55" customFormat="1" ht="13.5" customHeight="1">
      <c r="A26" s="311" t="s">
        <v>123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 t="s">
        <v>124</v>
      </c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 t="s">
        <v>125</v>
      </c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</row>
    <row r="27" ht="3" customHeight="1"/>
  </sheetData>
  <sheetProtection/>
  <mergeCells count="36">
    <mergeCell ref="B9:AN10"/>
    <mergeCell ref="AO11:BJ12"/>
    <mergeCell ref="B11:AN12"/>
    <mergeCell ref="A2:CZ2"/>
    <mergeCell ref="AO7:BJ8"/>
    <mergeCell ref="BK6:CZ6"/>
    <mergeCell ref="AO6:BJ6"/>
    <mergeCell ref="F3:CU3"/>
    <mergeCell ref="F4:CU4"/>
    <mergeCell ref="B7:AN8"/>
    <mergeCell ref="BW26:CZ26"/>
    <mergeCell ref="B21:AM21"/>
    <mergeCell ref="AO21:BJ21"/>
    <mergeCell ref="B19:AM20"/>
    <mergeCell ref="AO19:BJ20"/>
    <mergeCell ref="A25:AK25"/>
    <mergeCell ref="BK19:CY20"/>
    <mergeCell ref="BK21:CY21"/>
    <mergeCell ref="AL25:BV25"/>
    <mergeCell ref="BW25:CZ25"/>
    <mergeCell ref="B13:AN14"/>
    <mergeCell ref="B15:AN16"/>
    <mergeCell ref="A6:AN6"/>
    <mergeCell ref="AO15:BJ16"/>
    <mergeCell ref="AO13:BJ14"/>
    <mergeCell ref="AL26:BV26"/>
    <mergeCell ref="B17:AM18"/>
    <mergeCell ref="AO17:BJ18"/>
    <mergeCell ref="A26:AK26"/>
    <mergeCell ref="AO9:BJ10"/>
    <mergeCell ref="BK13:CY14"/>
    <mergeCell ref="BK11:CY12"/>
    <mergeCell ref="BK9:CY10"/>
    <mergeCell ref="BK7:CY8"/>
    <mergeCell ref="BK15:CY16"/>
    <mergeCell ref="BK17:CY1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view="pageBreakPreview" zoomScale="90" zoomScaleSheetLayoutView="90" zoomScalePageLayoutView="0" workbookViewId="0" topLeftCell="F22">
      <selection activeCell="Q53" sqref="P53:Q53"/>
    </sheetView>
  </sheetViews>
  <sheetFormatPr defaultColWidth="0.85546875" defaultRowHeight="15"/>
  <cols>
    <col min="1" max="1" width="5.421875" style="77" customWidth="1"/>
    <col min="2" max="2" width="10.7109375" style="77" customWidth="1"/>
    <col min="3" max="3" width="5.421875" style="77" customWidth="1"/>
    <col min="4" max="4" width="7.28125" style="77" customWidth="1"/>
    <col min="5" max="5" width="5.421875" style="77" customWidth="1"/>
    <col min="6" max="6" width="12.8515625" style="77" customWidth="1"/>
    <col min="7" max="7" width="12.00390625" style="77" customWidth="1"/>
    <col min="8" max="8" width="5.421875" style="77" customWidth="1"/>
    <col min="9" max="9" width="7.8515625" style="77" customWidth="1"/>
    <col min="10" max="10" width="14.140625" style="77" customWidth="1"/>
    <col min="11" max="11" width="6.28125" style="77" customWidth="1"/>
    <col min="12" max="12" width="6.421875" style="77" customWidth="1"/>
    <col min="13" max="14" width="5.421875" style="77" customWidth="1"/>
    <col min="15" max="15" width="5.28125" style="77" customWidth="1"/>
    <col min="16" max="17" width="5.421875" style="77" customWidth="1"/>
    <col min="18" max="18" width="5.57421875" style="77" customWidth="1"/>
    <col min="19" max="19" width="5.421875" style="77" customWidth="1"/>
    <col min="20" max="20" width="5.57421875" style="77" customWidth="1"/>
    <col min="21" max="21" width="5.421875" style="77" customWidth="1"/>
    <col min="22" max="22" width="7.28125" style="77" customWidth="1"/>
    <col min="23" max="23" width="5.57421875" style="77" customWidth="1"/>
    <col min="24" max="24" width="11.57421875" style="77" customWidth="1"/>
    <col min="25" max="25" width="10.57421875" style="77" customWidth="1"/>
    <col min="26" max="26" width="13.00390625" style="77" customWidth="1"/>
    <col min="27" max="27" width="5.28125" style="77" customWidth="1"/>
    <col min="28" max="28" width="8.8515625" style="77" customWidth="1"/>
    <col min="29" max="29" width="9.57421875" style="77" customWidth="1"/>
    <col min="30" max="30" width="11.421875" style="77" customWidth="1"/>
    <col min="31" max="31" width="7.421875" style="77" customWidth="1"/>
    <col min="32" max="16384" width="0.85546875" style="77" customWidth="1"/>
  </cols>
  <sheetData>
    <row r="1" spans="1:4" s="57" customFormat="1" ht="7.5" customHeight="1">
      <c r="A1" s="56"/>
      <c r="B1" s="56"/>
      <c r="C1" s="56"/>
      <c r="D1" s="56"/>
    </row>
    <row r="2" spans="1:27" s="57" customFormat="1" ht="33" customHeight="1">
      <c r="A2" s="318" t="s">
        <v>378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</row>
    <row r="3" spans="1:27" s="57" customFormat="1" ht="22.5" customHeight="1">
      <c r="A3" s="60"/>
      <c r="B3" s="60"/>
      <c r="C3" s="60"/>
      <c r="D3" s="60"/>
      <c r="E3" s="60"/>
      <c r="F3" s="60"/>
      <c r="G3" s="60"/>
      <c r="H3" s="60"/>
      <c r="I3" s="376" t="s">
        <v>425</v>
      </c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60"/>
      <c r="U3" s="60"/>
      <c r="V3" s="60"/>
      <c r="W3" s="60"/>
      <c r="X3" s="60"/>
      <c r="Y3" s="60"/>
      <c r="Z3" s="60"/>
      <c r="AA3" s="60"/>
    </row>
    <row r="4" spans="1:4" s="57" customFormat="1" ht="6" customHeight="1">
      <c r="A4" s="56"/>
      <c r="B4" s="56"/>
      <c r="C4" s="56"/>
      <c r="D4" s="56"/>
    </row>
    <row r="5" spans="1:21" s="57" customFormat="1" ht="14.25" customHeight="1">
      <c r="A5" s="56"/>
      <c r="B5" s="56"/>
      <c r="C5" s="56"/>
      <c r="D5" s="56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</row>
    <row r="6" spans="1:21" s="57" customFormat="1" ht="13.5" customHeight="1">
      <c r="A6" s="56"/>
      <c r="B6" s="56"/>
      <c r="C6" s="56"/>
      <c r="D6" s="56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</row>
    <row r="7" spans="1:17" s="57" customFormat="1" ht="8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7" s="61" customFormat="1" ht="15" customHeight="1">
      <c r="A8" s="355" t="s">
        <v>377</v>
      </c>
      <c r="B8" s="356"/>
      <c r="C8" s="356"/>
      <c r="D8" s="356"/>
      <c r="E8" s="356"/>
      <c r="F8" s="356"/>
      <c r="G8" s="356"/>
      <c r="H8" s="356"/>
      <c r="I8" s="356"/>
      <c r="J8" s="355" t="s">
        <v>376</v>
      </c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46" t="s">
        <v>375</v>
      </c>
      <c r="X8" s="348" t="s">
        <v>374</v>
      </c>
      <c r="Y8" s="349"/>
      <c r="Z8" s="349"/>
      <c r="AA8" s="352" t="s">
        <v>373</v>
      </c>
    </row>
    <row r="9" spans="1:27" s="61" customFormat="1" ht="69" customHeight="1">
      <c r="A9" s="346" t="s">
        <v>372</v>
      </c>
      <c r="B9" s="346" t="s">
        <v>371</v>
      </c>
      <c r="C9" s="346" t="s">
        <v>370</v>
      </c>
      <c r="D9" s="346" t="s">
        <v>369</v>
      </c>
      <c r="E9" s="346" t="s">
        <v>368</v>
      </c>
      <c r="F9" s="346" t="s">
        <v>367</v>
      </c>
      <c r="G9" s="346" t="s">
        <v>366</v>
      </c>
      <c r="H9" s="346" t="s">
        <v>365</v>
      </c>
      <c r="I9" s="346" t="s">
        <v>364</v>
      </c>
      <c r="J9" s="346" t="s">
        <v>363</v>
      </c>
      <c r="K9" s="346" t="s">
        <v>362</v>
      </c>
      <c r="L9" s="346" t="s">
        <v>361</v>
      </c>
      <c r="M9" s="357" t="s">
        <v>360</v>
      </c>
      <c r="N9" s="358"/>
      <c r="O9" s="358"/>
      <c r="P9" s="358"/>
      <c r="Q9" s="358"/>
      <c r="R9" s="358"/>
      <c r="S9" s="358"/>
      <c r="T9" s="358"/>
      <c r="U9" s="358"/>
      <c r="V9" s="346" t="s">
        <v>359</v>
      </c>
      <c r="W9" s="347"/>
      <c r="X9" s="350"/>
      <c r="Y9" s="351"/>
      <c r="Z9" s="351"/>
      <c r="AA9" s="353"/>
    </row>
    <row r="10" spans="1:27" s="61" customFormat="1" ht="73.5" customHeight="1">
      <c r="A10" s="347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 t="s">
        <v>358</v>
      </c>
      <c r="N10" s="357" t="s">
        <v>357</v>
      </c>
      <c r="O10" s="358"/>
      <c r="P10" s="358"/>
      <c r="Q10" s="357" t="s">
        <v>356</v>
      </c>
      <c r="R10" s="358"/>
      <c r="S10" s="358"/>
      <c r="T10" s="358"/>
      <c r="U10" s="347" t="s">
        <v>355</v>
      </c>
      <c r="V10" s="347"/>
      <c r="W10" s="347"/>
      <c r="X10" s="346" t="s">
        <v>354</v>
      </c>
      <c r="Y10" s="347" t="s">
        <v>353</v>
      </c>
      <c r="Z10" s="347" t="s">
        <v>352</v>
      </c>
      <c r="AA10" s="353"/>
    </row>
    <row r="11" spans="1:27" s="61" customFormat="1" ht="220.5" customHeight="1" thickBot="1">
      <c r="A11" s="347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80" t="s">
        <v>351</v>
      </c>
      <c r="O11" s="80" t="s">
        <v>350</v>
      </c>
      <c r="P11" s="80" t="s">
        <v>349</v>
      </c>
      <c r="Q11" s="80" t="s">
        <v>348</v>
      </c>
      <c r="R11" s="80" t="s">
        <v>347</v>
      </c>
      <c r="S11" s="80" t="s">
        <v>346</v>
      </c>
      <c r="T11" s="80" t="s">
        <v>345</v>
      </c>
      <c r="U11" s="347"/>
      <c r="V11" s="347"/>
      <c r="W11" s="347"/>
      <c r="X11" s="347"/>
      <c r="Y11" s="347"/>
      <c r="Z11" s="347"/>
      <c r="AA11" s="353"/>
    </row>
    <row r="12" spans="1:27" s="61" customFormat="1" ht="11.25" customHeight="1" thickBot="1">
      <c r="A12" s="104">
        <v>1</v>
      </c>
      <c r="B12" s="95">
        <v>2</v>
      </c>
      <c r="C12" s="95">
        <v>3</v>
      </c>
      <c r="D12" s="95">
        <v>4</v>
      </c>
      <c r="E12" s="95">
        <v>5</v>
      </c>
      <c r="F12" s="95">
        <v>6</v>
      </c>
      <c r="G12" s="95">
        <v>7</v>
      </c>
      <c r="H12" s="95">
        <v>8</v>
      </c>
      <c r="I12" s="95">
        <v>9</v>
      </c>
      <c r="J12" s="95">
        <v>10</v>
      </c>
      <c r="K12" s="95">
        <v>11</v>
      </c>
      <c r="L12" s="95">
        <v>12</v>
      </c>
      <c r="M12" s="95">
        <v>13</v>
      </c>
      <c r="N12" s="95">
        <v>14</v>
      </c>
      <c r="O12" s="95">
        <v>15</v>
      </c>
      <c r="P12" s="95">
        <v>16</v>
      </c>
      <c r="Q12" s="95">
        <v>17</v>
      </c>
      <c r="R12" s="95">
        <v>18</v>
      </c>
      <c r="S12" s="95">
        <v>19</v>
      </c>
      <c r="T12" s="95">
        <v>20</v>
      </c>
      <c r="U12" s="95">
        <v>21</v>
      </c>
      <c r="V12" s="95">
        <v>22</v>
      </c>
      <c r="W12" s="97">
        <v>23</v>
      </c>
      <c r="X12" s="95">
        <v>24</v>
      </c>
      <c r="Y12" s="95">
        <v>25</v>
      </c>
      <c r="Z12" s="95">
        <v>26</v>
      </c>
      <c r="AA12" s="95">
        <v>27</v>
      </c>
    </row>
    <row r="13" spans="1:29" s="78" customFormat="1" ht="45">
      <c r="A13" s="105">
        <v>1</v>
      </c>
      <c r="B13" s="113" t="s">
        <v>137</v>
      </c>
      <c r="C13" s="106" t="s">
        <v>138</v>
      </c>
      <c r="D13" s="107" t="s">
        <v>222</v>
      </c>
      <c r="E13" s="106" t="s">
        <v>382</v>
      </c>
      <c r="F13" s="108" t="s">
        <v>232</v>
      </c>
      <c r="G13" s="108" t="s">
        <v>233</v>
      </c>
      <c r="H13" s="109" t="s">
        <v>335</v>
      </c>
      <c r="I13" s="96">
        <v>1</v>
      </c>
      <c r="J13" s="114" t="s">
        <v>381</v>
      </c>
      <c r="K13" s="116">
        <v>0</v>
      </c>
      <c r="L13" s="116">
        <v>0</v>
      </c>
      <c r="M13" s="96">
        <v>14</v>
      </c>
      <c r="N13" s="96">
        <v>0</v>
      </c>
      <c r="O13" s="96">
        <v>0</v>
      </c>
      <c r="P13" s="96">
        <v>14</v>
      </c>
      <c r="Q13" s="96">
        <v>0</v>
      </c>
      <c r="R13" s="96">
        <v>0</v>
      </c>
      <c r="S13" s="96">
        <v>0</v>
      </c>
      <c r="T13" s="96">
        <v>14</v>
      </c>
      <c r="U13" s="96">
        <v>0</v>
      </c>
      <c r="V13" s="96">
        <v>220</v>
      </c>
      <c r="W13" s="98"/>
      <c r="X13" s="101" t="s">
        <v>234</v>
      </c>
      <c r="Y13" s="101" t="s">
        <v>380</v>
      </c>
      <c r="Z13" s="101" t="s">
        <v>379</v>
      </c>
      <c r="AA13" s="96">
        <v>1</v>
      </c>
      <c r="AB13" s="366">
        <f>I13*M13</f>
        <v>14</v>
      </c>
      <c r="AC13" s="365">
        <f>I13*V13</f>
        <v>220</v>
      </c>
    </row>
    <row r="14" spans="1:29" s="78" customFormat="1" ht="24">
      <c r="A14" s="115">
        <v>2</v>
      </c>
      <c r="B14" s="115" t="s">
        <v>137</v>
      </c>
      <c r="C14" s="115" t="s">
        <v>138</v>
      </c>
      <c r="D14" s="115" t="s">
        <v>235</v>
      </c>
      <c r="E14" s="115" t="s">
        <v>383</v>
      </c>
      <c r="F14" s="115" t="s">
        <v>237</v>
      </c>
      <c r="G14" s="115" t="s">
        <v>239</v>
      </c>
      <c r="H14" s="115" t="s">
        <v>340</v>
      </c>
      <c r="I14" s="115">
        <v>0.25</v>
      </c>
      <c r="J14" s="118" t="s">
        <v>138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/>
      <c r="X14" s="117">
        <v>43506</v>
      </c>
      <c r="Y14" s="115"/>
      <c r="Z14" s="115"/>
      <c r="AA14" s="88">
        <v>1</v>
      </c>
      <c r="AB14" s="366">
        <f aca="true" t="shared" si="0" ref="AB14:AB30">I14*M14</f>
        <v>0</v>
      </c>
      <c r="AC14" s="365">
        <f aca="true" t="shared" si="1" ref="AC14:AC30">I14*V14</f>
        <v>0</v>
      </c>
    </row>
    <row r="15" spans="1:29" s="78" customFormat="1" ht="24">
      <c r="A15" s="115">
        <v>3</v>
      </c>
      <c r="B15" s="115" t="s">
        <v>137</v>
      </c>
      <c r="C15" s="115" t="s">
        <v>223</v>
      </c>
      <c r="D15" s="115" t="s">
        <v>236</v>
      </c>
      <c r="E15" s="115" t="s">
        <v>383</v>
      </c>
      <c r="F15" s="115" t="s">
        <v>238</v>
      </c>
      <c r="G15" s="115" t="s">
        <v>240</v>
      </c>
      <c r="H15" s="115" t="s">
        <v>335</v>
      </c>
      <c r="I15" s="115">
        <v>2.08</v>
      </c>
      <c r="J15" s="118" t="s">
        <v>223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/>
      <c r="X15" s="115" t="s">
        <v>241</v>
      </c>
      <c r="Y15" s="115" t="s">
        <v>380</v>
      </c>
      <c r="Z15" s="115"/>
      <c r="AA15" s="88">
        <v>0</v>
      </c>
      <c r="AB15" s="366">
        <f t="shared" si="0"/>
        <v>0</v>
      </c>
      <c r="AC15" s="365">
        <f t="shared" si="1"/>
        <v>0</v>
      </c>
    </row>
    <row r="16" spans="1:29" s="78" customFormat="1" ht="24">
      <c r="A16" s="82" t="s">
        <v>122</v>
      </c>
      <c r="B16" s="83" t="s">
        <v>137</v>
      </c>
      <c r="C16" s="84" t="s">
        <v>138</v>
      </c>
      <c r="D16" s="85" t="s">
        <v>242</v>
      </c>
      <c r="E16" s="84" t="s">
        <v>383</v>
      </c>
      <c r="F16" s="86" t="s">
        <v>243</v>
      </c>
      <c r="G16" s="86" t="s">
        <v>245</v>
      </c>
      <c r="H16" s="87" t="s">
        <v>335</v>
      </c>
      <c r="I16" s="88">
        <v>0.166</v>
      </c>
      <c r="J16" s="119" t="s">
        <v>384</v>
      </c>
      <c r="K16" s="122">
        <v>0</v>
      </c>
      <c r="L16" s="122">
        <v>0</v>
      </c>
      <c r="M16" s="88">
        <v>5</v>
      </c>
      <c r="N16" s="88">
        <v>0</v>
      </c>
      <c r="O16" s="88">
        <v>0</v>
      </c>
      <c r="P16" s="88">
        <v>5</v>
      </c>
      <c r="Q16" s="88">
        <v>0</v>
      </c>
      <c r="R16" s="88">
        <v>0</v>
      </c>
      <c r="S16" s="88">
        <v>0</v>
      </c>
      <c r="T16" s="88">
        <v>5</v>
      </c>
      <c r="U16" s="88">
        <v>0</v>
      </c>
      <c r="V16" s="88">
        <v>50</v>
      </c>
      <c r="W16" s="92"/>
      <c r="X16" s="89" t="s">
        <v>247</v>
      </c>
      <c r="Y16" s="89" t="s">
        <v>380</v>
      </c>
      <c r="Z16" s="89" t="s">
        <v>379</v>
      </c>
      <c r="AA16" s="88">
        <v>1</v>
      </c>
      <c r="AB16" s="366">
        <f t="shared" si="0"/>
        <v>0.8300000000000001</v>
      </c>
      <c r="AC16" s="365">
        <f t="shared" si="1"/>
        <v>8.3</v>
      </c>
    </row>
    <row r="17" spans="1:30" s="78" customFormat="1" ht="39" customHeight="1">
      <c r="A17" s="82" t="s">
        <v>127</v>
      </c>
      <c r="B17" s="83" t="s">
        <v>137</v>
      </c>
      <c r="C17" s="84" t="s">
        <v>138</v>
      </c>
      <c r="D17" s="85" t="s">
        <v>221</v>
      </c>
      <c r="E17" s="84" t="s">
        <v>382</v>
      </c>
      <c r="F17" s="86" t="s">
        <v>244</v>
      </c>
      <c r="G17" s="86" t="s">
        <v>246</v>
      </c>
      <c r="H17" s="87" t="s">
        <v>335</v>
      </c>
      <c r="I17" s="88">
        <v>0.416</v>
      </c>
      <c r="J17" s="119" t="s">
        <v>385</v>
      </c>
      <c r="K17" s="122">
        <v>0</v>
      </c>
      <c r="L17" s="122">
        <v>0</v>
      </c>
      <c r="M17" s="88">
        <v>5</v>
      </c>
      <c r="N17" s="88">
        <v>0</v>
      </c>
      <c r="O17" s="88">
        <v>0</v>
      </c>
      <c r="P17" s="88">
        <v>5</v>
      </c>
      <c r="Q17" s="88">
        <v>0</v>
      </c>
      <c r="R17" s="88">
        <v>0</v>
      </c>
      <c r="S17" s="88">
        <v>0</v>
      </c>
      <c r="T17" s="88">
        <v>5</v>
      </c>
      <c r="U17" s="88">
        <v>0</v>
      </c>
      <c r="V17" s="88">
        <v>65.7</v>
      </c>
      <c r="W17" s="92"/>
      <c r="X17" s="89" t="s">
        <v>248</v>
      </c>
      <c r="Y17" s="89" t="s">
        <v>380</v>
      </c>
      <c r="Z17" s="89" t="s">
        <v>379</v>
      </c>
      <c r="AA17" s="88">
        <v>1</v>
      </c>
      <c r="AB17" s="366">
        <f>I17*M17</f>
        <v>2.08</v>
      </c>
      <c r="AC17" s="365">
        <f t="shared" si="1"/>
        <v>27.3312</v>
      </c>
      <c r="AD17" s="78">
        <f>(AB13+AB15+AB16+AB17)/248</f>
        <v>0.06818548387096775</v>
      </c>
    </row>
    <row r="18" spans="1:29" s="78" customFormat="1" ht="24">
      <c r="A18" s="81" t="s">
        <v>128</v>
      </c>
      <c r="B18" s="85" t="s">
        <v>137</v>
      </c>
      <c r="C18" s="90" t="s">
        <v>138</v>
      </c>
      <c r="D18" s="85" t="s">
        <v>249</v>
      </c>
      <c r="E18" s="90" t="s">
        <v>382</v>
      </c>
      <c r="F18" s="86" t="s">
        <v>250</v>
      </c>
      <c r="G18" s="86" t="s">
        <v>251</v>
      </c>
      <c r="H18" s="91" t="s">
        <v>340</v>
      </c>
      <c r="I18" s="92">
        <v>1</v>
      </c>
      <c r="J18" s="121" t="s">
        <v>138</v>
      </c>
      <c r="K18" s="120">
        <v>0</v>
      </c>
      <c r="L18" s="120">
        <v>0</v>
      </c>
      <c r="M18" s="92">
        <v>1</v>
      </c>
      <c r="N18" s="92">
        <v>0</v>
      </c>
      <c r="O18" s="92">
        <v>0</v>
      </c>
      <c r="P18" s="92">
        <v>1</v>
      </c>
      <c r="Q18" s="92">
        <v>0</v>
      </c>
      <c r="R18" s="92">
        <v>0</v>
      </c>
      <c r="S18" s="92">
        <v>0</v>
      </c>
      <c r="T18" s="92">
        <v>1</v>
      </c>
      <c r="U18" s="92">
        <v>0</v>
      </c>
      <c r="V18" s="92">
        <v>54</v>
      </c>
      <c r="W18" s="92"/>
      <c r="X18" s="94" t="s">
        <v>388</v>
      </c>
      <c r="Y18" s="94"/>
      <c r="Z18" s="94"/>
      <c r="AA18" s="92">
        <v>1</v>
      </c>
      <c r="AB18" s="365">
        <f t="shared" si="0"/>
        <v>1</v>
      </c>
      <c r="AC18" s="367">
        <f t="shared" si="1"/>
        <v>54</v>
      </c>
    </row>
    <row r="19" spans="1:29" s="78" customFormat="1" ht="24">
      <c r="A19" s="81" t="s">
        <v>129</v>
      </c>
      <c r="B19" s="85" t="s">
        <v>137</v>
      </c>
      <c r="C19" s="90" t="s">
        <v>138</v>
      </c>
      <c r="D19" s="85" t="s">
        <v>235</v>
      </c>
      <c r="E19" s="90" t="s">
        <v>382</v>
      </c>
      <c r="F19" s="86" t="s">
        <v>252</v>
      </c>
      <c r="G19" s="86" t="s">
        <v>253</v>
      </c>
      <c r="H19" s="91" t="s">
        <v>340</v>
      </c>
      <c r="I19" s="92">
        <v>1.5</v>
      </c>
      <c r="J19" s="121" t="s">
        <v>138</v>
      </c>
      <c r="K19" s="120">
        <v>0</v>
      </c>
      <c r="L19" s="120">
        <v>0</v>
      </c>
      <c r="M19" s="92">
        <v>1</v>
      </c>
      <c r="N19" s="92">
        <v>0</v>
      </c>
      <c r="O19" s="92">
        <v>0</v>
      </c>
      <c r="P19" s="92">
        <v>1</v>
      </c>
      <c r="Q19" s="92">
        <v>0</v>
      </c>
      <c r="R19" s="92">
        <v>0</v>
      </c>
      <c r="S19" s="92">
        <v>1</v>
      </c>
      <c r="T19" s="92">
        <v>0</v>
      </c>
      <c r="U19" s="92">
        <v>0</v>
      </c>
      <c r="V19" s="92">
        <v>340</v>
      </c>
      <c r="W19" s="92"/>
      <c r="X19" s="94" t="s">
        <v>389</v>
      </c>
      <c r="Y19" s="94"/>
      <c r="Z19" s="94"/>
      <c r="AA19" s="92">
        <v>1</v>
      </c>
      <c r="AB19" s="365">
        <f t="shared" si="0"/>
        <v>1.5</v>
      </c>
      <c r="AC19" s="367">
        <f t="shared" si="1"/>
        <v>510</v>
      </c>
    </row>
    <row r="20" spans="1:29" s="78" customFormat="1" ht="24">
      <c r="A20" s="81" t="s">
        <v>130</v>
      </c>
      <c r="B20" s="85" t="s">
        <v>137</v>
      </c>
      <c r="C20" s="90" t="s">
        <v>138</v>
      </c>
      <c r="D20" s="85" t="s">
        <v>249</v>
      </c>
      <c r="E20" s="90" t="s">
        <v>382</v>
      </c>
      <c r="F20" s="86" t="s">
        <v>254</v>
      </c>
      <c r="G20" s="86" t="s">
        <v>255</v>
      </c>
      <c r="H20" s="91" t="s">
        <v>340</v>
      </c>
      <c r="I20" s="92">
        <v>0.5</v>
      </c>
      <c r="J20" s="121" t="s">
        <v>138</v>
      </c>
      <c r="K20" s="120">
        <v>0</v>
      </c>
      <c r="L20" s="120">
        <v>0</v>
      </c>
      <c r="M20" s="92">
        <v>5</v>
      </c>
      <c r="N20" s="92">
        <v>0</v>
      </c>
      <c r="O20" s="92">
        <v>0</v>
      </c>
      <c r="P20" s="92">
        <v>5</v>
      </c>
      <c r="Q20" s="92">
        <v>0</v>
      </c>
      <c r="R20" s="92">
        <v>0</v>
      </c>
      <c r="S20" s="92">
        <v>0</v>
      </c>
      <c r="T20" s="92">
        <v>5</v>
      </c>
      <c r="U20" s="92">
        <v>0</v>
      </c>
      <c r="V20" s="92">
        <v>30</v>
      </c>
      <c r="W20" s="92"/>
      <c r="X20" s="94" t="s">
        <v>390</v>
      </c>
      <c r="Y20" s="94"/>
      <c r="Z20" s="94"/>
      <c r="AA20" s="92">
        <v>1</v>
      </c>
      <c r="AB20" s="365">
        <f t="shared" si="0"/>
        <v>2.5</v>
      </c>
      <c r="AC20" s="367">
        <f t="shared" si="1"/>
        <v>15</v>
      </c>
    </row>
    <row r="21" spans="1:29" s="78" customFormat="1" ht="24">
      <c r="A21" s="81" t="s">
        <v>131</v>
      </c>
      <c r="B21" s="85" t="s">
        <v>137</v>
      </c>
      <c r="C21" s="90" t="s">
        <v>138</v>
      </c>
      <c r="D21" s="85" t="s">
        <v>235</v>
      </c>
      <c r="E21" s="90" t="s">
        <v>382</v>
      </c>
      <c r="F21" s="86" t="s">
        <v>256</v>
      </c>
      <c r="G21" s="86" t="s">
        <v>257</v>
      </c>
      <c r="H21" s="91" t="s">
        <v>340</v>
      </c>
      <c r="I21" s="92">
        <v>1</v>
      </c>
      <c r="J21" s="121" t="s">
        <v>138</v>
      </c>
      <c r="K21" s="120">
        <v>0</v>
      </c>
      <c r="L21" s="120">
        <v>0</v>
      </c>
      <c r="M21" s="92">
        <v>11</v>
      </c>
      <c r="N21" s="92">
        <v>0</v>
      </c>
      <c r="O21" s="92">
        <v>0</v>
      </c>
      <c r="P21" s="92">
        <v>11</v>
      </c>
      <c r="Q21" s="92">
        <v>0</v>
      </c>
      <c r="R21" s="92">
        <v>0</v>
      </c>
      <c r="S21" s="92">
        <v>0</v>
      </c>
      <c r="T21" s="92">
        <v>11</v>
      </c>
      <c r="U21" s="92">
        <v>0</v>
      </c>
      <c r="V21" s="92">
        <v>153</v>
      </c>
      <c r="W21" s="92"/>
      <c r="X21" s="94" t="s">
        <v>391</v>
      </c>
      <c r="Y21" s="94"/>
      <c r="Z21" s="94"/>
      <c r="AA21" s="92">
        <v>1</v>
      </c>
      <c r="AB21" s="365">
        <f t="shared" si="0"/>
        <v>11</v>
      </c>
      <c r="AC21" s="367">
        <f t="shared" si="1"/>
        <v>153</v>
      </c>
    </row>
    <row r="22" spans="1:29" s="78" customFormat="1" ht="24">
      <c r="A22" s="81" t="s">
        <v>132</v>
      </c>
      <c r="B22" s="85" t="s">
        <v>137</v>
      </c>
      <c r="C22" s="90" t="s">
        <v>223</v>
      </c>
      <c r="D22" s="85" t="s">
        <v>236</v>
      </c>
      <c r="E22" s="90" t="s">
        <v>383</v>
      </c>
      <c r="F22" s="86" t="s">
        <v>259</v>
      </c>
      <c r="G22" s="86" t="s">
        <v>260</v>
      </c>
      <c r="H22" s="91" t="s">
        <v>340</v>
      </c>
      <c r="I22" s="92">
        <v>2.166</v>
      </c>
      <c r="J22" s="120" t="s">
        <v>386</v>
      </c>
      <c r="K22" s="120">
        <v>0</v>
      </c>
      <c r="L22" s="120">
        <v>0</v>
      </c>
      <c r="M22" s="92">
        <v>2</v>
      </c>
      <c r="N22" s="92">
        <v>0</v>
      </c>
      <c r="O22" s="92">
        <v>0</v>
      </c>
      <c r="P22" s="92">
        <v>2</v>
      </c>
      <c r="Q22" s="92">
        <v>0</v>
      </c>
      <c r="R22" s="92">
        <v>0</v>
      </c>
      <c r="S22" s="92">
        <v>0</v>
      </c>
      <c r="T22" s="92">
        <v>2</v>
      </c>
      <c r="U22" s="92">
        <v>0</v>
      </c>
      <c r="V22" s="92">
        <v>70</v>
      </c>
      <c r="W22" s="92"/>
      <c r="X22" s="94" t="s">
        <v>392</v>
      </c>
      <c r="Y22" s="94"/>
      <c r="Z22" s="94"/>
      <c r="AA22" s="92">
        <v>1</v>
      </c>
      <c r="AB22" s="365">
        <f t="shared" si="0"/>
        <v>4.332</v>
      </c>
      <c r="AC22" s="367">
        <f t="shared" si="1"/>
        <v>151.62</v>
      </c>
    </row>
    <row r="23" spans="1:29" s="78" customFormat="1" ht="24">
      <c r="A23" s="81" t="s">
        <v>133</v>
      </c>
      <c r="B23" s="85" t="s">
        <v>137</v>
      </c>
      <c r="C23" s="90" t="s">
        <v>223</v>
      </c>
      <c r="D23" s="85" t="s">
        <v>258</v>
      </c>
      <c r="E23" s="90" t="s">
        <v>383</v>
      </c>
      <c r="F23" s="86" t="s">
        <v>261</v>
      </c>
      <c r="G23" s="86" t="s">
        <v>262</v>
      </c>
      <c r="H23" s="91" t="s">
        <v>340</v>
      </c>
      <c r="I23" s="92">
        <v>3.333</v>
      </c>
      <c r="J23" s="120" t="s">
        <v>387</v>
      </c>
      <c r="K23" s="120">
        <v>0</v>
      </c>
      <c r="L23" s="120">
        <v>0</v>
      </c>
      <c r="M23" s="92">
        <v>1</v>
      </c>
      <c r="N23" s="92">
        <v>0</v>
      </c>
      <c r="O23" s="92">
        <v>0</v>
      </c>
      <c r="P23" s="92">
        <v>1</v>
      </c>
      <c r="Q23" s="92">
        <v>0</v>
      </c>
      <c r="R23" s="92">
        <v>0</v>
      </c>
      <c r="S23" s="92">
        <v>0</v>
      </c>
      <c r="T23" s="92">
        <v>1</v>
      </c>
      <c r="U23" s="92">
        <v>0</v>
      </c>
      <c r="V23" s="92">
        <v>25</v>
      </c>
      <c r="W23" s="92"/>
      <c r="X23" s="94" t="s">
        <v>393</v>
      </c>
      <c r="Y23" s="94"/>
      <c r="Z23" s="94"/>
      <c r="AA23" s="92">
        <v>1</v>
      </c>
      <c r="AB23" s="365">
        <f>I23*M23</f>
        <v>3.333</v>
      </c>
      <c r="AC23" s="367">
        <f t="shared" si="1"/>
        <v>83.325</v>
      </c>
    </row>
    <row r="24" spans="1:29" s="78" customFormat="1" ht="24">
      <c r="A24" s="81" t="s">
        <v>126</v>
      </c>
      <c r="B24" s="85" t="s">
        <v>137</v>
      </c>
      <c r="C24" s="90" t="s">
        <v>138</v>
      </c>
      <c r="D24" s="85" t="s">
        <v>235</v>
      </c>
      <c r="E24" s="90" t="s">
        <v>382</v>
      </c>
      <c r="F24" s="86" t="s">
        <v>267</v>
      </c>
      <c r="G24" s="86" t="s">
        <v>268</v>
      </c>
      <c r="H24" s="91" t="s">
        <v>340</v>
      </c>
      <c r="I24" s="92">
        <v>1.166</v>
      </c>
      <c r="J24" s="120" t="s">
        <v>235</v>
      </c>
      <c r="K24" s="120">
        <v>0</v>
      </c>
      <c r="L24" s="120">
        <v>0</v>
      </c>
      <c r="M24" s="92">
        <v>7</v>
      </c>
      <c r="N24" s="92">
        <v>0</v>
      </c>
      <c r="O24" s="92">
        <v>0</v>
      </c>
      <c r="P24" s="92">
        <v>7</v>
      </c>
      <c r="Q24" s="92">
        <v>0</v>
      </c>
      <c r="R24" s="92">
        <v>0</v>
      </c>
      <c r="S24" s="92">
        <v>2</v>
      </c>
      <c r="T24" s="92">
        <v>5</v>
      </c>
      <c r="U24" s="92">
        <v>0</v>
      </c>
      <c r="V24" s="92">
        <v>260</v>
      </c>
      <c r="W24" s="92"/>
      <c r="X24" s="94" t="s">
        <v>394</v>
      </c>
      <c r="Y24" s="94"/>
      <c r="Z24" s="94"/>
      <c r="AA24" s="92">
        <v>1</v>
      </c>
      <c r="AB24" s="365">
        <f t="shared" si="0"/>
        <v>8.161999999999999</v>
      </c>
      <c r="AC24" s="367">
        <f t="shared" si="1"/>
        <v>303.15999999999997</v>
      </c>
    </row>
    <row r="25" spans="1:29" s="78" customFormat="1" ht="24">
      <c r="A25" s="81" t="s">
        <v>134</v>
      </c>
      <c r="B25" s="85" t="s">
        <v>137</v>
      </c>
      <c r="C25" s="90" t="s">
        <v>270</v>
      </c>
      <c r="D25" s="85" t="s">
        <v>269</v>
      </c>
      <c r="E25" s="90" t="s">
        <v>382</v>
      </c>
      <c r="F25" s="86" t="s">
        <v>271</v>
      </c>
      <c r="G25" s="86" t="s">
        <v>272</v>
      </c>
      <c r="H25" s="91" t="s">
        <v>340</v>
      </c>
      <c r="I25" s="92">
        <v>1.5</v>
      </c>
      <c r="J25" s="120" t="s">
        <v>138</v>
      </c>
      <c r="K25" s="120">
        <v>0</v>
      </c>
      <c r="L25" s="120">
        <v>0</v>
      </c>
      <c r="M25" s="92">
        <v>6</v>
      </c>
      <c r="N25" s="92">
        <v>0</v>
      </c>
      <c r="O25" s="92">
        <v>0</v>
      </c>
      <c r="P25" s="92">
        <v>6</v>
      </c>
      <c r="Q25" s="92">
        <v>0</v>
      </c>
      <c r="R25" s="92">
        <v>0</v>
      </c>
      <c r="S25" s="92">
        <v>0</v>
      </c>
      <c r="T25" s="92">
        <v>6</v>
      </c>
      <c r="U25" s="92">
        <v>0</v>
      </c>
      <c r="V25" s="92">
        <v>65</v>
      </c>
      <c r="W25" s="92"/>
      <c r="X25" s="94" t="s">
        <v>395</v>
      </c>
      <c r="Y25" s="94"/>
      <c r="Z25" s="94"/>
      <c r="AA25" s="92">
        <v>1</v>
      </c>
      <c r="AB25" s="365">
        <f t="shared" si="0"/>
        <v>9</v>
      </c>
      <c r="AC25" s="367">
        <f t="shared" si="1"/>
        <v>97.5</v>
      </c>
    </row>
    <row r="26" spans="1:29" s="78" customFormat="1" ht="24">
      <c r="A26" s="81" t="s">
        <v>135</v>
      </c>
      <c r="B26" s="85" t="s">
        <v>137</v>
      </c>
      <c r="C26" s="90" t="s">
        <v>138</v>
      </c>
      <c r="D26" s="85" t="s">
        <v>273</v>
      </c>
      <c r="E26" s="90" t="s">
        <v>382</v>
      </c>
      <c r="F26" s="86" t="s">
        <v>275</v>
      </c>
      <c r="G26" s="86" t="s">
        <v>276</v>
      </c>
      <c r="H26" s="91" t="s">
        <v>340</v>
      </c>
      <c r="I26" s="92">
        <v>3</v>
      </c>
      <c r="J26" s="121" t="s">
        <v>273</v>
      </c>
      <c r="K26" s="120">
        <v>0</v>
      </c>
      <c r="L26" s="120">
        <v>0</v>
      </c>
      <c r="M26" s="92">
        <v>1</v>
      </c>
      <c r="N26" s="92">
        <v>0</v>
      </c>
      <c r="O26" s="92">
        <v>0</v>
      </c>
      <c r="P26" s="92">
        <v>1</v>
      </c>
      <c r="Q26" s="92">
        <v>0</v>
      </c>
      <c r="R26" s="92">
        <v>0</v>
      </c>
      <c r="S26" s="92">
        <v>0</v>
      </c>
      <c r="T26" s="92">
        <v>1</v>
      </c>
      <c r="U26" s="92">
        <v>0</v>
      </c>
      <c r="V26" s="92">
        <v>25</v>
      </c>
      <c r="W26" s="92"/>
      <c r="X26" s="94" t="s">
        <v>396</v>
      </c>
      <c r="Y26" s="94"/>
      <c r="Z26" s="94"/>
      <c r="AA26" s="92">
        <v>1</v>
      </c>
      <c r="AB26" s="365">
        <f t="shared" si="0"/>
        <v>3</v>
      </c>
      <c r="AC26" s="367">
        <f t="shared" si="1"/>
        <v>75</v>
      </c>
    </row>
    <row r="27" spans="1:29" s="78" customFormat="1" ht="24">
      <c r="A27" s="81" t="s">
        <v>136</v>
      </c>
      <c r="B27" s="85" t="s">
        <v>137</v>
      </c>
      <c r="C27" s="90" t="s">
        <v>138</v>
      </c>
      <c r="D27" s="85" t="s">
        <v>274</v>
      </c>
      <c r="E27" s="90" t="s">
        <v>382</v>
      </c>
      <c r="F27" s="86" t="s">
        <v>277</v>
      </c>
      <c r="G27" s="86" t="s">
        <v>278</v>
      </c>
      <c r="H27" s="91" t="s">
        <v>340</v>
      </c>
      <c r="I27" s="92">
        <v>0.417</v>
      </c>
      <c r="J27" s="121" t="s">
        <v>274</v>
      </c>
      <c r="K27" s="120">
        <v>0</v>
      </c>
      <c r="L27" s="120">
        <v>0</v>
      </c>
      <c r="M27" s="92">
        <v>2</v>
      </c>
      <c r="N27" s="92">
        <v>0</v>
      </c>
      <c r="O27" s="92">
        <v>0</v>
      </c>
      <c r="P27" s="92">
        <v>2</v>
      </c>
      <c r="Q27" s="92">
        <v>0</v>
      </c>
      <c r="R27" s="92">
        <v>0</v>
      </c>
      <c r="S27" s="92">
        <v>0</v>
      </c>
      <c r="T27" s="92">
        <v>2</v>
      </c>
      <c r="U27" s="92">
        <v>0</v>
      </c>
      <c r="V27" s="92">
        <v>75</v>
      </c>
      <c r="W27" s="92"/>
      <c r="X27" s="94" t="s">
        <v>396</v>
      </c>
      <c r="Y27" s="94"/>
      <c r="Z27" s="94"/>
      <c r="AA27" s="92">
        <v>1</v>
      </c>
      <c r="AB27" s="365">
        <f>I27*M27</f>
        <v>0.834</v>
      </c>
      <c r="AC27" s="367">
        <f t="shared" si="1"/>
        <v>31.275</v>
      </c>
    </row>
    <row r="28" spans="1:29" s="78" customFormat="1" ht="24">
      <c r="A28" s="81" t="s">
        <v>422</v>
      </c>
      <c r="B28" s="85" t="s">
        <v>137</v>
      </c>
      <c r="C28" s="90" t="s">
        <v>138</v>
      </c>
      <c r="D28" s="85" t="s">
        <v>274</v>
      </c>
      <c r="E28" s="90" t="s">
        <v>382</v>
      </c>
      <c r="F28" s="86" t="s">
        <v>279</v>
      </c>
      <c r="G28" s="86" t="s">
        <v>280</v>
      </c>
      <c r="H28" s="91" t="s">
        <v>340</v>
      </c>
      <c r="I28" s="92">
        <v>0.416</v>
      </c>
      <c r="J28" s="120" t="s">
        <v>274</v>
      </c>
      <c r="K28" s="120">
        <v>0</v>
      </c>
      <c r="L28" s="120">
        <v>0</v>
      </c>
      <c r="M28" s="92">
        <v>2</v>
      </c>
      <c r="N28" s="92">
        <v>0</v>
      </c>
      <c r="O28" s="92">
        <v>0</v>
      </c>
      <c r="P28" s="92">
        <v>2</v>
      </c>
      <c r="Q28" s="92">
        <v>0</v>
      </c>
      <c r="R28" s="92">
        <v>0</v>
      </c>
      <c r="S28" s="92">
        <v>0</v>
      </c>
      <c r="T28" s="92">
        <v>2</v>
      </c>
      <c r="U28" s="92">
        <v>0</v>
      </c>
      <c r="V28" s="92">
        <v>107</v>
      </c>
      <c r="W28" s="92"/>
      <c r="X28" s="94" t="s">
        <v>398</v>
      </c>
      <c r="Y28" s="94"/>
      <c r="Z28" s="94"/>
      <c r="AA28" s="92">
        <v>1</v>
      </c>
      <c r="AB28" s="365">
        <f t="shared" si="0"/>
        <v>0.832</v>
      </c>
      <c r="AC28" s="367">
        <f t="shared" si="1"/>
        <v>44.512</v>
      </c>
    </row>
    <row r="29" spans="1:30" s="78" customFormat="1" ht="24">
      <c r="A29" s="81" t="s">
        <v>423</v>
      </c>
      <c r="B29" s="85" t="s">
        <v>137</v>
      </c>
      <c r="C29" s="90" t="s">
        <v>138</v>
      </c>
      <c r="D29" s="85" t="s">
        <v>222</v>
      </c>
      <c r="E29" s="90" t="s">
        <v>382</v>
      </c>
      <c r="F29" s="86" t="s">
        <v>281</v>
      </c>
      <c r="G29" s="86" t="s">
        <v>282</v>
      </c>
      <c r="H29" s="91" t="s">
        <v>340</v>
      </c>
      <c r="I29" s="92">
        <v>4.833</v>
      </c>
      <c r="J29" s="120" t="s">
        <v>222</v>
      </c>
      <c r="K29" s="120">
        <v>0</v>
      </c>
      <c r="L29" s="120">
        <v>0</v>
      </c>
      <c r="M29" s="92">
        <v>6</v>
      </c>
      <c r="N29" s="92">
        <v>0</v>
      </c>
      <c r="O29" s="92">
        <v>0</v>
      </c>
      <c r="P29" s="92">
        <v>6</v>
      </c>
      <c r="Q29" s="92">
        <v>0</v>
      </c>
      <c r="R29" s="92">
        <v>0</v>
      </c>
      <c r="S29" s="92">
        <v>0</v>
      </c>
      <c r="T29" s="92">
        <v>6</v>
      </c>
      <c r="U29" s="92">
        <v>0</v>
      </c>
      <c r="V29" s="92">
        <v>80</v>
      </c>
      <c r="W29" s="92"/>
      <c r="X29" s="94" t="s">
        <v>399</v>
      </c>
      <c r="Y29" s="94"/>
      <c r="Z29" s="94"/>
      <c r="AA29" s="92">
        <v>1</v>
      </c>
      <c r="AB29" s="365">
        <f t="shared" si="0"/>
        <v>28.998</v>
      </c>
      <c r="AC29" s="367">
        <f t="shared" si="1"/>
        <v>386.64</v>
      </c>
      <c r="AD29" s="78">
        <f>(AB18+AB19+AB20+AB21+AB22+AB23+AB24+AB25+AB26+AB27+AB28+AB29+AB30)/248</f>
        <v>0.30439919354838707</v>
      </c>
    </row>
    <row r="30" spans="1:29" s="78" customFormat="1" ht="24">
      <c r="A30" s="81" t="s">
        <v>424</v>
      </c>
      <c r="B30" s="85" t="s">
        <v>137</v>
      </c>
      <c r="C30" s="90" t="s">
        <v>138</v>
      </c>
      <c r="D30" s="85" t="s">
        <v>235</v>
      </c>
      <c r="E30" s="90" t="s">
        <v>382</v>
      </c>
      <c r="F30" s="86" t="s">
        <v>283</v>
      </c>
      <c r="G30" s="86" t="s">
        <v>284</v>
      </c>
      <c r="H30" s="91" t="s">
        <v>340</v>
      </c>
      <c r="I30" s="92">
        <v>1</v>
      </c>
      <c r="J30" s="120" t="s">
        <v>397</v>
      </c>
      <c r="K30" s="120">
        <v>0</v>
      </c>
      <c r="L30" s="120">
        <v>0</v>
      </c>
      <c r="M30" s="92">
        <v>1</v>
      </c>
      <c r="N30" s="92">
        <v>0</v>
      </c>
      <c r="O30" s="92">
        <v>0</v>
      </c>
      <c r="P30" s="92">
        <v>1</v>
      </c>
      <c r="Q30" s="92">
        <v>0</v>
      </c>
      <c r="R30" s="92">
        <v>0</v>
      </c>
      <c r="S30" s="92">
        <v>0</v>
      </c>
      <c r="T30" s="92">
        <v>1</v>
      </c>
      <c r="U30" s="92">
        <v>0</v>
      </c>
      <c r="V30" s="92">
        <v>12</v>
      </c>
      <c r="W30" s="92"/>
      <c r="X30" s="94" t="s">
        <v>400</v>
      </c>
      <c r="Y30" s="94"/>
      <c r="Z30" s="94"/>
      <c r="AA30" s="92">
        <v>1</v>
      </c>
      <c r="AB30" s="365">
        <f t="shared" si="0"/>
        <v>1</v>
      </c>
      <c r="AC30" s="128">
        <f t="shared" si="1"/>
        <v>12</v>
      </c>
    </row>
    <row r="31" spans="1:29" s="78" customFormat="1" ht="12">
      <c r="A31" s="81" t="s">
        <v>344</v>
      </c>
      <c r="B31" s="85"/>
      <c r="C31" s="90"/>
      <c r="D31" s="85"/>
      <c r="E31" s="90"/>
      <c r="F31" s="86"/>
      <c r="G31" s="86"/>
      <c r="H31" s="91"/>
      <c r="I31" s="92"/>
      <c r="J31" s="93"/>
      <c r="K31" s="93"/>
      <c r="L31" s="93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4"/>
      <c r="Y31" s="94"/>
      <c r="Z31" s="94"/>
      <c r="AA31" s="92"/>
      <c r="AB31" s="78">
        <f>SUM(AB13:AB30)/248</f>
        <v>0.3725846774193548</v>
      </c>
      <c r="AC31" s="78">
        <f>SUM(AC13:AC30)</f>
        <v>2172.6632000000004</v>
      </c>
    </row>
    <row r="32" spans="1:29" s="78" customFormat="1" ht="12">
      <c r="A32" s="81" t="s">
        <v>344</v>
      </c>
      <c r="B32" s="85"/>
      <c r="C32" s="90"/>
      <c r="D32" s="85"/>
      <c r="E32" s="90"/>
      <c r="F32" s="86"/>
      <c r="G32" s="86"/>
      <c r="H32" s="91"/>
      <c r="I32" s="92"/>
      <c r="J32" s="93"/>
      <c r="K32" s="93"/>
      <c r="L32" s="93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4"/>
      <c r="Y32" s="94"/>
      <c r="Z32" s="94"/>
      <c r="AA32" s="92"/>
      <c r="AC32" s="128"/>
    </row>
    <row r="33" spans="1:27" s="78" customFormat="1" ht="27" customHeight="1">
      <c r="A33" s="341" t="s">
        <v>343</v>
      </c>
      <c r="B33" s="342"/>
      <c r="C33" s="342"/>
      <c r="D33" s="342"/>
      <c r="E33" s="342"/>
      <c r="F33" s="342"/>
      <c r="G33" s="343"/>
      <c r="H33" s="110" t="s">
        <v>342</v>
      </c>
      <c r="I33" s="123">
        <f>SUM(I13:I32)</f>
        <v>25.743000000000002</v>
      </c>
      <c r="J33" s="111" t="s">
        <v>332</v>
      </c>
      <c r="K33" s="111" t="s">
        <v>332</v>
      </c>
      <c r="L33" s="111" t="s">
        <v>332</v>
      </c>
      <c r="M33" s="123">
        <f>SUM(M13:M32)</f>
        <v>70</v>
      </c>
      <c r="N33" s="123">
        <f aca="true" t="shared" si="2" ref="M33:U33">SUM(N13:N32)</f>
        <v>0</v>
      </c>
      <c r="O33" s="123">
        <f t="shared" si="2"/>
        <v>0</v>
      </c>
      <c r="P33" s="123">
        <f t="shared" si="2"/>
        <v>70</v>
      </c>
      <c r="Q33" s="123">
        <f t="shared" si="2"/>
        <v>0</v>
      </c>
      <c r="R33" s="123">
        <f t="shared" si="2"/>
        <v>0</v>
      </c>
      <c r="S33" s="123">
        <f t="shared" si="2"/>
        <v>3</v>
      </c>
      <c r="T33" s="123">
        <f t="shared" si="2"/>
        <v>67</v>
      </c>
      <c r="U33" s="123">
        <f t="shared" si="2"/>
        <v>0</v>
      </c>
      <c r="V33" s="123">
        <f>V13+V14+V15+V16+V17+V18+V19+V20+V21+V22+V23+V24+V25+V26+V27+V28+V29+V30</f>
        <v>1631.7</v>
      </c>
      <c r="W33" s="99"/>
      <c r="X33" s="102" t="s">
        <v>332</v>
      </c>
      <c r="Y33" s="102" t="s">
        <v>332</v>
      </c>
      <c r="Z33" s="102" t="s">
        <v>332</v>
      </c>
      <c r="AA33" s="111" t="s">
        <v>334</v>
      </c>
    </row>
    <row r="34" spans="1:29" s="78" customFormat="1" ht="27" customHeight="1">
      <c r="A34" s="79"/>
      <c r="B34" s="354" t="s">
        <v>341</v>
      </c>
      <c r="C34" s="354"/>
      <c r="D34" s="354"/>
      <c r="E34" s="354"/>
      <c r="F34" s="354"/>
      <c r="G34" s="354"/>
      <c r="H34" s="110" t="s">
        <v>340</v>
      </c>
      <c r="I34" s="123">
        <f>I18+I19+I20+I21+I22+I23+I24+I25+I26+I27+I28+I29+I30</f>
        <v>21.831000000000003</v>
      </c>
      <c r="J34" s="112" t="s">
        <v>332</v>
      </c>
      <c r="K34" s="112" t="s">
        <v>332</v>
      </c>
      <c r="L34" s="112" t="s">
        <v>332</v>
      </c>
      <c r="M34" s="123">
        <f aca="true" t="shared" si="3" ref="M34:V34">M18+M19+M20+M21+M22+M23+M24+M25+M26+M27+M28+M29+M30</f>
        <v>46</v>
      </c>
      <c r="N34" s="123">
        <f t="shared" si="3"/>
        <v>0</v>
      </c>
      <c r="O34" s="123">
        <f t="shared" si="3"/>
        <v>0</v>
      </c>
      <c r="P34" s="123">
        <f t="shared" si="3"/>
        <v>46</v>
      </c>
      <c r="Q34" s="123">
        <f t="shared" si="3"/>
        <v>0</v>
      </c>
      <c r="R34" s="123">
        <f t="shared" si="3"/>
        <v>0</v>
      </c>
      <c r="S34" s="123">
        <f t="shared" si="3"/>
        <v>3</v>
      </c>
      <c r="T34" s="123">
        <f t="shared" si="3"/>
        <v>43</v>
      </c>
      <c r="U34" s="123">
        <f t="shared" si="3"/>
        <v>0</v>
      </c>
      <c r="V34" s="125">
        <f>V18+V19+V20+V21+V22+V23+V24+V25+V26+V27+V28+V29+V30</f>
        <v>1296</v>
      </c>
      <c r="W34" s="100"/>
      <c r="X34" s="103" t="s">
        <v>332</v>
      </c>
      <c r="Y34" s="103" t="s">
        <v>332</v>
      </c>
      <c r="Z34" s="103" t="s">
        <v>332</v>
      </c>
      <c r="AA34" s="112" t="s">
        <v>337</v>
      </c>
      <c r="AB34" s="127"/>
      <c r="AC34" s="127"/>
    </row>
    <row r="35" spans="1:27" s="78" customFormat="1" ht="27" customHeight="1">
      <c r="A35" s="79"/>
      <c r="B35" s="354" t="s">
        <v>339</v>
      </c>
      <c r="C35" s="354"/>
      <c r="D35" s="354"/>
      <c r="E35" s="354"/>
      <c r="F35" s="354"/>
      <c r="G35" s="354"/>
      <c r="H35" s="110" t="s">
        <v>338</v>
      </c>
      <c r="I35" s="123">
        <v>0</v>
      </c>
      <c r="J35" s="112" t="s">
        <v>332</v>
      </c>
      <c r="K35" s="112" t="s">
        <v>332</v>
      </c>
      <c r="L35" s="112" t="s">
        <v>332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100"/>
      <c r="X35" s="103" t="s">
        <v>332</v>
      </c>
      <c r="Y35" s="103" t="s">
        <v>332</v>
      </c>
      <c r="Z35" s="103" t="s">
        <v>332</v>
      </c>
      <c r="AA35" s="112" t="s">
        <v>337</v>
      </c>
    </row>
    <row r="36" spans="1:29" s="78" customFormat="1" ht="27" customHeight="1">
      <c r="A36" s="79"/>
      <c r="B36" s="354" t="s">
        <v>336</v>
      </c>
      <c r="C36" s="354"/>
      <c r="D36" s="354"/>
      <c r="E36" s="354"/>
      <c r="F36" s="354"/>
      <c r="G36" s="354"/>
      <c r="H36" s="110" t="s">
        <v>335</v>
      </c>
      <c r="I36" s="123">
        <f>I13+I15+I16+I17</f>
        <v>3.662</v>
      </c>
      <c r="J36" s="112" t="s">
        <v>332</v>
      </c>
      <c r="K36" s="112" t="s">
        <v>332</v>
      </c>
      <c r="L36" s="112" t="s">
        <v>332</v>
      </c>
      <c r="M36" s="123">
        <f>M13+M15+M16+M17</f>
        <v>24</v>
      </c>
      <c r="N36" s="123">
        <f aca="true" t="shared" si="4" ref="M36:V36">N13+N15+N16+N17</f>
        <v>0</v>
      </c>
      <c r="O36" s="123">
        <f t="shared" si="4"/>
        <v>0</v>
      </c>
      <c r="P36" s="123">
        <f t="shared" si="4"/>
        <v>24</v>
      </c>
      <c r="Q36" s="123">
        <f t="shared" si="4"/>
        <v>0</v>
      </c>
      <c r="R36" s="123">
        <f t="shared" si="4"/>
        <v>0</v>
      </c>
      <c r="S36" s="123">
        <f t="shared" si="4"/>
        <v>0</v>
      </c>
      <c r="T36" s="123">
        <f t="shared" si="4"/>
        <v>24</v>
      </c>
      <c r="U36" s="123">
        <f t="shared" si="4"/>
        <v>0</v>
      </c>
      <c r="V36" s="123">
        <f>V13+V15+V16+V17</f>
        <v>335.7</v>
      </c>
      <c r="W36" s="100"/>
      <c r="X36" s="103" t="s">
        <v>332</v>
      </c>
      <c r="Y36" s="103" t="s">
        <v>332</v>
      </c>
      <c r="Z36" s="103" t="s">
        <v>332</v>
      </c>
      <c r="AA36" s="112" t="s">
        <v>334</v>
      </c>
      <c r="AB36" s="127"/>
      <c r="AC36" s="127"/>
    </row>
    <row r="37" spans="1:27" s="78" customFormat="1" ht="51" customHeight="1">
      <c r="A37" s="79"/>
      <c r="B37" s="354" t="s">
        <v>401</v>
      </c>
      <c r="C37" s="354"/>
      <c r="D37" s="354"/>
      <c r="E37" s="354"/>
      <c r="F37" s="354"/>
      <c r="G37" s="354"/>
      <c r="H37" s="110" t="s">
        <v>333</v>
      </c>
      <c r="I37" s="123">
        <v>0</v>
      </c>
      <c r="J37" s="124" t="s">
        <v>332</v>
      </c>
      <c r="K37" s="124" t="s">
        <v>332</v>
      </c>
      <c r="L37" s="124" t="s">
        <v>332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123">
        <v>0</v>
      </c>
      <c r="W37" s="100"/>
      <c r="X37" s="82" t="s">
        <v>332</v>
      </c>
      <c r="Y37" s="82" t="s">
        <v>332</v>
      </c>
      <c r="Z37" s="82" t="s">
        <v>332</v>
      </c>
      <c r="AA37" s="124" t="s">
        <v>303</v>
      </c>
    </row>
    <row r="40" spans="7:22" s="57" customFormat="1" ht="15.75"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</row>
    <row r="41" spans="6:22" s="55" customFormat="1" ht="13.5" customHeight="1">
      <c r="F41" s="369" t="s">
        <v>409</v>
      </c>
      <c r="G41" s="370"/>
      <c r="H41" s="370"/>
      <c r="I41" s="374"/>
      <c r="J41" s="374"/>
      <c r="K41" s="372"/>
      <c r="L41" s="374"/>
      <c r="M41" s="374"/>
      <c r="N41" s="372"/>
      <c r="O41" s="372"/>
      <c r="P41" s="372"/>
      <c r="Q41" s="372"/>
      <c r="R41" s="372"/>
      <c r="S41" s="311"/>
      <c r="T41" s="311"/>
      <c r="U41" s="311"/>
      <c r="V41" s="311"/>
    </row>
    <row r="42" spans="6:8" ht="12.75">
      <c r="F42" s="371" t="s">
        <v>410</v>
      </c>
      <c r="G42" s="375"/>
      <c r="H42" s="375"/>
    </row>
    <row r="44" spans="1:27" s="61" customFormat="1" ht="28.5" customHeight="1" hidden="1">
      <c r="A44" s="344" t="s">
        <v>331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</row>
    <row r="45" ht="3" customHeight="1"/>
  </sheetData>
  <sheetProtection/>
  <mergeCells count="40">
    <mergeCell ref="I3:S3"/>
    <mergeCell ref="B34:G34"/>
    <mergeCell ref="B35:G35"/>
    <mergeCell ref="B36:G36"/>
    <mergeCell ref="J9:J11"/>
    <mergeCell ref="I9:I11"/>
    <mergeCell ref="A8:I8"/>
    <mergeCell ref="F9:F11"/>
    <mergeCell ref="E9:E11"/>
    <mergeCell ref="D9:D11"/>
    <mergeCell ref="C9:C11"/>
    <mergeCell ref="B9:B11"/>
    <mergeCell ref="A9:A11"/>
    <mergeCell ref="H9:H11"/>
    <mergeCell ref="B37:G37"/>
    <mergeCell ref="J8:V8"/>
    <mergeCell ref="V9:V11"/>
    <mergeCell ref="U10:U11"/>
    <mergeCell ref="M10:M11"/>
    <mergeCell ref="L9:L11"/>
    <mergeCell ref="Q10:T10"/>
    <mergeCell ref="N10:P10"/>
    <mergeCell ref="M9:U9"/>
    <mergeCell ref="G9:G11"/>
    <mergeCell ref="W8:W11"/>
    <mergeCell ref="A2:AA2"/>
    <mergeCell ref="X8:Z9"/>
    <mergeCell ref="AA8:AA11"/>
    <mergeCell ref="Z10:Z11"/>
    <mergeCell ref="Y10:Y11"/>
    <mergeCell ref="X10:X11"/>
    <mergeCell ref="K9:K11"/>
    <mergeCell ref="A33:G33"/>
    <mergeCell ref="A44:AA44"/>
    <mergeCell ref="H5:U5"/>
    <mergeCell ref="H6:U6"/>
    <mergeCell ref="G40:L40"/>
    <mergeCell ref="M40:R40"/>
    <mergeCell ref="S40:V40"/>
    <mergeCell ref="S41:V41"/>
  </mergeCells>
  <printOptions/>
  <pageMargins left="0.3937007874015748" right="0.31496062992125984" top="0.5905511811023623" bottom="0.31496062992125984" header="0.1968503937007874" footer="0.1968503937007874"/>
  <pageSetup fitToHeight="0" fitToWidth="1" horizontalDpi="600" verticalDpi="600" orientation="landscape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D31"/>
  <sheetViews>
    <sheetView tabSelected="1" view="pageBreakPreview" zoomScale="90" zoomScaleSheetLayoutView="90" zoomScalePageLayoutView="0" workbookViewId="0" topLeftCell="A1">
      <selection activeCell="L9" sqref="L9"/>
    </sheetView>
  </sheetViews>
  <sheetFormatPr defaultColWidth="0.85546875" defaultRowHeight="15"/>
  <cols>
    <col min="1" max="1" width="6.00390625" style="54" customWidth="1"/>
    <col min="2" max="2" width="35.28125" style="54" customWidth="1"/>
    <col min="3" max="3" width="32.8515625" style="54" customWidth="1"/>
    <col min="4" max="4" width="39.28125" style="54" customWidth="1"/>
    <col min="5" max="16384" width="0.85546875" style="54" customWidth="1"/>
  </cols>
  <sheetData>
    <row r="1" s="57" customFormat="1" ht="15.75"/>
    <row r="2" s="57" customFormat="1" ht="15.75"/>
    <row r="3" spans="1:3" s="57" customFormat="1" ht="63" customHeight="1">
      <c r="A3" s="318" t="s">
        <v>420</v>
      </c>
      <c r="B3" s="318"/>
      <c r="C3" s="318"/>
    </row>
    <row r="4" s="57" customFormat="1" ht="15.75" customHeight="1"/>
    <row r="5" spans="1:3" s="57" customFormat="1" ht="15.75">
      <c r="A5" s="345" t="s">
        <v>407</v>
      </c>
      <c r="B5" s="345"/>
      <c r="C5" s="345"/>
    </row>
    <row r="6" spans="1:3" s="57" customFormat="1" ht="13.5" customHeight="1">
      <c r="A6" s="364" t="s">
        <v>330</v>
      </c>
      <c r="B6" s="364"/>
      <c r="C6" s="364"/>
    </row>
    <row r="7" ht="13.5" customHeight="1" thickBot="1"/>
    <row r="8" spans="1:4" s="76" customFormat="1" ht="30.75" customHeight="1" thickBot="1">
      <c r="A8" s="395" t="s">
        <v>116</v>
      </c>
      <c r="B8" s="396" t="s">
        <v>117</v>
      </c>
      <c r="C8" s="397" t="s">
        <v>31</v>
      </c>
      <c r="D8" s="394" t="s">
        <v>118</v>
      </c>
    </row>
    <row r="9" spans="1:4" s="59" customFormat="1" ht="44.25" customHeight="1">
      <c r="A9" s="381">
        <v>1</v>
      </c>
      <c r="B9" s="382" t="s">
        <v>329</v>
      </c>
      <c r="C9" s="383">
        <v>248</v>
      </c>
      <c r="D9" s="377" t="s">
        <v>402</v>
      </c>
    </row>
    <row r="10" spans="1:4" s="59" customFormat="1" ht="15.75" customHeight="1">
      <c r="A10" s="384"/>
      <c r="B10" s="363"/>
      <c r="C10" s="385"/>
      <c r="D10" s="378"/>
    </row>
    <row r="11" spans="1:4" s="59" customFormat="1" ht="9" customHeight="1">
      <c r="A11" s="386" t="s">
        <v>119</v>
      </c>
      <c r="B11" s="360" t="s">
        <v>328</v>
      </c>
      <c r="C11" s="387">
        <v>0</v>
      </c>
      <c r="D11" s="378"/>
    </row>
    <row r="12" spans="1:4" s="59" customFormat="1" ht="15.75" customHeight="1">
      <c r="A12" s="384"/>
      <c r="B12" s="361"/>
      <c r="C12" s="385"/>
      <c r="D12" s="378"/>
    </row>
    <row r="13" spans="1:4" s="59" customFormat="1" ht="11.25" customHeight="1">
      <c r="A13" s="386" t="s">
        <v>327</v>
      </c>
      <c r="B13" s="360" t="s">
        <v>326</v>
      </c>
      <c r="C13" s="387">
        <v>0</v>
      </c>
      <c r="D13" s="378"/>
    </row>
    <row r="14" spans="1:4" s="59" customFormat="1" ht="12" customHeight="1">
      <c r="A14" s="384"/>
      <c r="B14" s="361"/>
      <c r="C14" s="385"/>
      <c r="D14" s="378"/>
    </row>
    <row r="15" spans="1:4" s="59" customFormat="1" ht="13.5" customHeight="1">
      <c r="A15" s="386" t="s">
        <v>325</v>
      </c>
      <c r="B15" s="360" t="s">
        <v>324</v>
      </c>
      <c r="C15" s="387">
        <v>155</v>
      </c>
      <c r="D15" s="378"/>
    </row>
    <row r="16" spans="1:4" s="59" customFormat="1" ht="10.5" customHeight="1">
      <c r="A16" s="384"/>
      <c r="B16" s="361"/>
      <c r="C16" s="385"/>
      <c r="D16" s="378"/>
    </row>
    <row r="17" spans="1:4" s="59" customFormat="1" ht="9" customHeight="1">
      <c r="A17" s="386" t="s">
        <v>323</v>
      </c>
      <c r="B17" s="360" t="s">
        <v>322</v>
      </c>
      <c r="C17" s="387">
        <v>93</v>
      </c>
      <c r="D17" s="378"/>
    </row>
    <row r="18" spans="1:4" s="59" customFormat="1" ht="10.5" customHeight="1">
      <c r="A18" s="384"/>
      <c r="B18" s="361"/>
      <c r="C18" s="385"/>
      <c r="D18" s="379"/>
    </row>
    <row r="19" spans="1:4" s="59" customFormat="1" ht="36.75" customHeight="1">
      <c r="A19" s="386" t="s">
        <v>120</v>
      </c>
      <c r="B19" s="360" t="s">
        <v>321</v>
      </c>
      <c r="C19" s="388">
        <f>'8.1'!AD17</f>
        <v>0.06818548387096775</v>
      </c>
      <c r="D19" s="380" t="s">
        <v>406</v>
      </c>
    </row>
    <row r="20" spans="1:4" s="59" customFormat="1" ht="47.25" customHeight="1">
      <c r="A20" s="384"/>
      <c r="B20" s="361"/>
      <c r="C20" s="389"/>
      <c r="D20" s="380"/>
    </row>
    <row r="21" spans="1:4" s="59" customFormat="1" ht="61.5" customHeight="1">
      <c r="A21" s="386" t="s">
        <v>121</v>
      </c>
      <c r="B21" s="360" t="s">
        <v>320</v>
      </c>
      <c r="C21" s="388">
        <f>'8.1'!M36/C9</f>
        <v>0.0967741935483871</v>
      </c>
      <c r="D21" s="377" t="s">
        <v>403</v>
      </c>
    </row>
    <row r="22" spans="1:4" s="59" customFormat="1" ht="15.75" customHeight="1">
      <c r="A22" s="384"/>
      <c r="B22" s="361"/>
      <c r="C22" s="389"/>
      <c r="D22" s="379"/>
    </row>
    <row r="23" spans="1:4" s="59" customFormat="1" ht="73.5" customHeight="1">
      <c r="A23" s="386" t="s">
        <v>122</v>
      </c>
      <c r="B23" s="360" t="s">
        <v>319</v>
      </c>
      <c r="C23" s="388">
        <f>'8.1'!AD29</f>
        <v>0.30439919354838707</v>
      </c>
      <c r="D23" s="380" t="s">
        <v>405</v>
      </c>
    </row>
    <row r="24" spans="1:4" s="59" customFormat="1" ht="15.75" customHeight="1">
      <c r="A24" s="384"/>
      <c r="B24" s="361"/>
      <c r="C24" s="389"/>
      <c r="D24" s="380"/>
    </row>
    <row r="25" spans="1:4" s="59" customFormat="1" ht="56.25" customHeight="1">
      <c r="A25" s="386" t="s">
        <v>127</v>
      </c>
      <c r="B25" s="360" t="s">
        <v>318</v>
      </c>
      <c r="C25" s="390">
        <f>'8.1'!M34/'8.3'!C9</f>
        <v>0.18548387096774194</v>
      </c>
      <c r="D25" s="377" t="s">
        <v>404</v>
      </c>
    </row>
    <row r="26" spans="1:4" s="59" customFormat="1" ht="15.75" customHeight="1" thickBot="1">
      <c r="A26" s="391"/>
      <c r="B26" s="392"/>
      <c r="C26" s="393"/>
      <c r="D26" s="379"/>
    </row>
    <row r="27" spans="1:3" s="59" customFormat="1" ht="16.5" customHeight="1">
      <c r="A27" s="75"/>
      <c r="B27" s="74"/>
      <c r="C27" s="73"/>
    </row>
    <row r="28" spans="1:3" s="59" customFormat="1" ht="16.5" customHeight="1">
      <c r="A28" s="75"/>
      <c r="B28" s="74"/>
      <c r="C28" s="73"/>
    </row>
    <row r="29" spans="1:3" s="59" customFormat="1" ht="16.5" customHeight="1">
      <c r="A29" s="75"/>
      <c r="B29" s="74"/>
      <c r="C29" s="73"/>
    </row>
    <row r="30" spans="1:3" s="57" customFormat="1" ht="15.75">
      <c r="A30" s="359" t="s">
        <v>409</v>
      </c>
      <c r="B30" s="359"/>
      <c r="C30" s="359"/>
    </row>
    <row r="31" spans="1:3" s="55" customFormat="1" ht="13.5" customHeight="1">
      <c r="A31" s="362" t="s">
        <v>410</v>
      </c>
      <c r="B31" s="362"/>
      <c r="C31" s="362"/>
    </row>
    <row r="32" ht="3" customHeight="1"/>
  </sheetData>
  <sheetProtection/>
  <mergeCells count="37">
    <mergeCell ref="A3:C3"/>
    <mergeCell ref="A19:A20"/>
    <mergeCell ref="A9:A10"/>
    <mergeCell ref="B9:B10"/>
    <mergeCell ref="B11:B12"/>
    <mergeCell ref="B13:B14"/>
    <mergeCell ref="A13:A14"/>
    <mergeCell ref="A11:A12"/>
    <mergeCell ref="A5:C5"/>
    <mergeCell ref="A6:C6"/>
    <mergeCell ref="D25:D26"/>
    <mergeCell ref="A31:C31"/>
    <mergeCell ref="B19:B20"/>
    <mergeCell ref="B21:B22"/>
    <mergeCell ref="A23:A24"/>
    <mergeCell ref="B23:B24"/>
    <mergeCell ref="A21:A22"/>
    <mergeCell ref="C11:C12"/>
    <mergeCell ref="C15:C16"/>
    <mergeCell ref="C13:C14"/>
    <mergeCell ref="C17:C18"/>
    <mergeCell ref="A25:A26"/>
    <mergeCell ref="B25:B26"/>
    <mergeCell ref="A17:A18"/>
    <mergeCell ref="B17:B18"/>
    <mergeCell ref="A15:A16"/>
    <mergeCell ref="B15:B16"/>
    <mergeCell ref="C9:C10"/>
    <mergeCell ref="D9:D18"/>
    <mergeCell ref="D19:D20"/>
    <mergeCell ref="D21:D22"/>
    <mergeCell ref="D23:D24"/>
    <mergeCell ref="A30:C30"/>
    <mergeCell ref="C19:C20"/>
    <mergeCell ref="C21:C22"/>
    <mergeCell ref="C23:C24"/>
    <mergeCell ref="C25:C2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E29"/>
  <sheetViews>
    <sheetView view="pageBreakPreview" zoomScale="90" zoomScaleSheetLayoutView="90" zoomScalePageLayoutView="0" workbookViewId="0" topLeftCell="A1">
      <selection activeCell="BX22" sqref="BX22:DW22"/>
    </sheetView>
  </sheetViews>
  <sheetFormatPr defaultColWidth="0.85546875" defaultRowHeight="15"/>
  <cols>
    <col min="1" max="10" width="0.85546875" style="9" customWidth="1"/>
    <col min="11" max="16384" width="0.85546875" style="9" customWidth="1"/>
  </cols>
  <sheetData>
    <row r="1" s="2" customFormat="1" ht="6" customHeight="1"/>
    <row r="2" spans="1:161" s="3" customFormat="1" ht="15.7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</row>
    <row r="3" spans="2:156" s="51" customFormat="1" ht="15.75">
      <c r="B3" s="158" t="s">
        <v>224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</row>
    <row r="4" spans="44:76" s="2" customFormat="1" ht="15" customHeight="1">
      <c r="AR4" s="4"/>
      <c r="BP4" s="159" t="s">
        <v>264</v>
      </c>
      <c r="BQ4" s="159"/>
      <c r="BR4" s="159"/>
      <c r="BS4" s="159"/>
      <c r="BT4" s="159"/>
      <c r="BU4" s="159"/>
      <c r="BV4" s="159"/>
      <c r="BW4" s="159"/>
      <c r="BX4" s="159"/>
    </row>
    <row r="5" s="2" customFormat="1" ht="13.5" customHeight="1">
      <c r="FE5" s="4"/>
    </row>
    <row r="6" spans="1:161" s="2" customFormat="1" ht="45.75" customHeight="1" thickBot="1">
      <c r="A6" s="152" t="s">
        <v>2</v>
      </c>
      <c r="B6" s="152"/>
      <c r="C6" s="152"/>
      <c r="D6" s="152"/>
      <c r="E6" s="152"/>
      <c r="F6" s="152"/>
      <c r="G6" s="152"/>
      <c r="H6" s="152" t="s">
        <v>3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3" t="s">
        <v>4</v>
      </c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4" t="s">
        <v>5</v>
      </c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6"/>
    </row>
    <row r="7" spans="1:161" s="2" customFormat="1" ht="15.75" thickBot="1">
      <c r="A7" s="148">
        <v>1</v>
      </c>
      <c r="B7" s="149"/>
      <c r="C7" s="149"/>
      <c r="D7" s="149"/>
      <c r="E7" s="149"/>
      <c r="F7" s="149"/>
      <c r="G7" s="149"/>
      <c r="H7" s="149">
        <v>2</v>
      </c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>
        <v>3</v>
      </c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>
        <v>4</v>
      </c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50"/>
    </row>
    <row r="8" spans="1:161" s="2" customFormat="1" ht="15">
      <c r="A8" s="137">
        <v>1</v>
      </c>
      <c r="B8" s="137"/>
      <c r="C8" s="137"/>
      <c r="D8" s="137"/>
      <c r="E8" s="137"/>
      <c r="F8" s="137"/>
      <c r="G8" s="137"/>
      <c r="H8" s="151" t="s">
        <v>6</v>
      </c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37">
        <v>1</v>
      </c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>
        <v>245</v>
      </c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</row>
    <row r="9" spans="1:161" s="2" customFormat="1" ht="15">
      <c r="A9" s="135">
        <v>2</v>
      </c>
      <c r="B9" s="135"/>
      <c r="C9" s="135"/>
      <c r="D9" s="135"/>
      <c r="E9" s="135"/>
      <c r="F9" s="135"/>
      <c r="G9" s="135"/>
      <c r="H9" s="136" t="s">
        <v>7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5">
        <v>2.33</v>
      </c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7">
        <v>245</v>
      </c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</row>
    <row r="10" spans="1:161" s="2" customFormat="1" ht="15">
      <c r="A10" s="135">
        <v>4</v>
      </c>
      <c r="B10" s="135"/>
      <c r="C10" s="135"/>
      <c r="D10" s="135"/>
      <c r="E10" s="135"/>
      <c r="F10" s="135"/>
      <c r="G10" s="135"/>
      <c r="H10" s="136" t="s">
        <v>8</v>
      </c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5">
        <v>0.582</v>
      </c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7">
        <v>245</v>
      </c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</row>
    <row r="11" spans="1:161" s="2" customFormat="1" ht="15">
      <c r="A11" s="135">
        <v>6</v>
      </c>
      <c r="B11" s="135"/>
      <c r="C11" s="135"/>
      <c r="D11" s="135"/>
      <c r="E11" s="135"/>
      <c r="F11" s="135"/>
      <c r="G11" s="135"/>
      <c r="H11" s="136" t="s">
        <v>9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47">
        <v>2.5</v>
      </c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37">
        <v>245</v>
      </c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</row>
    <row r="12" spans="1:161" s="2" customFormat="1" ht="15">
      <c r="A12" s="135">
        <v>7</v>
      </c>
      <c r="B12" s="135"/>
      <c r="C12" s="135"/>
      <c r="D12" s="135"/>
      <c r="E12" s="135"/>
      <c r="F12" s="135"/>
      <c r="G12" s="135"/>
      <c r="H12" s="136" t="s">
        <v>10</v>
      </c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47">
        <v>1.5</v>
      </c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37">
        <v>245</v>
      </c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</row>
    <row r="13" spans="1:161" s="2" customFormat="1" ht="15">
      <c r="A13" s="135">
        <v>8</v>
      </c>
      <c r="B13" s="135"/>
      <c r="C13" s="135"/>
      <c r="D13" s="135"/>
      <c r="E13" s="135"/>
      <c r="F13" s="135"/>
      <c r="G13" s="135"/>
      <c r="H13" s="136" t="s">
        <v>11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47">
        <v>5.499</v>
      </c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37">
        <v>245</v>
      </c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</row>
    <row r="14" spans="1:161" s="2" customFormat="1" ht="15">
      <c r="A14" s="135">
        <v>9</v>
      </c>
      <c r="B14" s="135"/>
      <c r="C14" s="135"/>
      <c r="D14" s="135"/>
      <c r="E14" s="135"/>
      <c r="F14" s="135"/>
      <c r="G14" s="135"/>
      <c r="H14" s="136" t="s">
        <v>12</v>
      </c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47">
        <v>1.166</v>
      </c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37">
        <v>246</v>
      </c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</row>
    <row r="15" spans="1:161" s="2" customFormat="1" ht="15">
      <c r="A15" s="135">
        <v>10</v>
      </c>
      <c r="B15" s="135"/>
      <c r="C15" s="135"/>
      <c r="D15" s="135"/>
      <c r="E15" s="135"/>
      <c r="F15" s="135"/>
      <c r="G15" s="135"/>
      <c r="H15" s="136" t="s">
        <v>13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47">
        <v>1.5</v>
      </c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37">
        <v>246</v>
      </c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</row>
    <row r="16" spans="1:161" s="2" customFormat="1" ht="15">
      <c r="A16" s="135">
        <v>11</v>
      </c>
      <c r="B16" s="135"/>
      <c r="C16" s="135"/>
      <c r="D16" s="135"/>
      <c r="E16" s="135"/>
      <c r="F16" s="135"/>
      <c r="G16" s="135"/>
      <c r="H16" s="136" t="s">
        <v>14</v>
      </c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47">
        <v>3.417</v>
      </c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37">
        <v>243</v>
      </c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</row>
    <row r="17" spans="1:161" s="2" customFormat="1" ht="15">
      <c r="A17" s="135">
        <v>12</v>
      </c>
      <c r="B17" s="135"/>
      <c r="C17" s="135"/>
      <c r="D17" s="135"/>
      <c r="E17" s="135"/>
      <c r="F17" s="135"/>
      <c r="G17" s="135"/>
      <c r="H17" s="136" t="s">
        <v>15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47">
        <v>0.416</v>
      </c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37">
        <v>248</v>
      </c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</row>
    <row r="18" spans="1:161" s="2" customFormat="1" ht="15">
      <c r="A18" s="135">
        <v>13</v>
      </c>
      <c r="B18" s="135"/>
      <c r="C18" s="135"/>
      <c r="D18" s="135"/>
      <c r="E18" s="135"/>
      <c r="F18" s="135"/>
      <c r="G18" s="135"/>
      <c r="H18" s="136" t="s">
        <v>16</v>
      </c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47">
        <v>5.833</v>
      </c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37">
        <v>248</v>
      </c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</row>
    <row r="19" spans="1:161" s="2" customFormat="1" ht="15">
      <c r="A19" s="135">
        <v>15</v>
      </c>
      <c r="B19" s="135"/>
      <c r="C19" s="135"/>
      <c r="D19" s="135"/>
      <c r="E19" s="135"/>
      <c r="F19" s="135"/>
      <c r="G19" s="135"/>
      <c r="H19" s="136" t="s">
        <v>17</v>
      </c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5">
        <v>0</v>
      </c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7">
        <v>245</v>
      </c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</row>
    <row r="20" spans="1:161" s="2" customFormat="1" ht="15">
      <c r="A20" s="138"/>
      <c r="B20" s="139"/>
      <c r="C20" s="139"/>
      <c r="D20" s="139"/>
      <c r="E20" s="139"/>
      <c r="F20" s="139"/>
      <c r="G20" s="140"/>
      <c r="H20" s="141" t="s">
        <v>263</v>
      </c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3"/>
      <c r="BJ20" s="144">
        <f>SUM(BJ8:DG19)</f>
        <v>25.743000000000002</v>
      </c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6"/>
      <c r="DH20" s="138">
        <f>MAX(DH8:DH19)</f>
        <v>248</v>
      </c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0"/>
    </row>
    <row r="21" spans="1:161" s="2" customFormat="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5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5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2:150" s="52" customFormat="1" ht="18.75" customHeight="1">
      <c r="L22" s="132" t="s">
        <v>226</v>
      </c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X22" s="133" t="s">
        <v>228</v>
      </c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5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</row>
    <row r="23" spans="12:150" s="2" customFormat="1" ht="13.5" customHeight="1"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</row>
    <row r="24" spans="12:150" s="2" customFormat="1" ht="13.5" customHeight="1">
      <c r="L24" s="134" t="s">
        <v>18</v>
      </c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7"/>
      <c r="BX24" s="134" t="s">
        <v>19</v>
      </c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7"/>
      <c r="DY24" s="134" t="s">
        <v>20</v>
      </c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</row>
    <row r="25" s="2" customFormat="1" ht="15"/>
    <row r="26" s="2" customFormat="1" ht="15"/>
    <row r="27" s="1" customFormat="1" ht="12"/>
    <row r="28" spans="1:22" s="2" customFormat="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="2" customFormat="1" ht="15.75" customHeight="1">
      <c r="F29" s="1" t="s">
        <v>21</v>
      </c>
    </row>
  </sheetData>
  <sheetProtection/>
  <mergeCells count="69">
    <mergeCell ref="A6:G6"/>
    <mergeCell ref="H6:BI6"/>
    <mergeCell ref="BJ6:DG6"/>
    <mergeCell ref="DH6:FE6"/>
    <mergeCell ref="A2:FE2"/>
    <mergeCell ref="B3:EZ3"/>
    <mergeCell ref="BP4:BX4"/>
    <mergeCell ref="A7:G7"/>
    <mergeCell ref="H7:BI7"/>
    <mergeCell ref="BJ7:DG7"/>
    <mergeCell ref="DH7:FE7"/>
    <mergeCell ref="A8:G8"/>
    <mergeCell ref="H8:BI8"/>
    <mergeCell ref="BJ8:DG8"/>
    <mergeCell ref="DH8:FE8"/>
    <mergeCell ref="A9:G9"/>
    <mergeCell ref="H9:BI9"/>
    <mergeCell ref="BJ9:DG9"/>
    <mergeCell ref="DH9:FE9"/>
    <mergeCell ref="A10:G10"/>
    <mergeCell ref="H10:BI10"/>
    <mergeCell ref="BJ10:DG10"/>
    <mergeCell ref="DH10:FE10"/>
    <mergeCell ref="A11:G11"/>
    <mergeCell ref="H11:BI11"/>
    <mergeCell ref="BJ11:DG11"/>
    <mergeCell ref="DH11:FE11"/>
    <mergeCell ref="A12:G12"/>
    <mergeCell ref="H12:BI12"/>
    <mergeCell ref="BJ12:DG12"/>
    <mergeCell ref="DH12:FE12"/>
    <mergeCell ref="A13:G13"/>
    <mergeCell ref="H13:BI13"/>
    <mergeCell ref="BJ13:DG13"/>
    <mergeCell ref="DH13:FE13"/>
    <mergeCell ref="A14:G14"/>
    <mergeCell ref="H14:BI14"/>
    <mergeCell ref="BJ14:DG14"/>
    <mergeCell ref="DH14:FE14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A17:G17"/>
    <mergeCell ref="H17:BI17"/>
    <mergeCell ref="BJ17:DG17"/>
    <mergeCell ref="DH17:FE17"/>
    <mergeCell ref="A18:G18"/>
    <mergeCell ref="H18:BI18"/>
    <mergeCell ref="BJ18:DG18"/>
    <mergeCell ref="DH18:FE18"/>
    <mergeCell ref="A19:G19"/>
    <mergeCell ref="H19:BI19"/>
    <mergeCell ref="BJ19:DG19"/>
    <mergeCell ref="DH19:FE19"/>
    <mergeCell ref="A20:G20"/>
    <mergeCell ref="H20:BI20"/>
    <mergeCell ref="BJ20:DG20"/>
    <mergeCell ref="DH20:FE20"/>
    <mergeCell ref="L22:BV22"/>
    <mergeCell ref="BX22:DW22"/>
    <mergeCell ref="DY22:ET22"/>
    <mergeCell ref="L24:BV24"/>
    <mergeCell ref="BX24:DW24"/>
    <mergeCell ref="DY24:ET2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19"/>
  <sheetViews>
    <sheetView zoomScalePageLayoutView="0" workbookViewId="0" topLeftCell="A1">
      <selection activeCell="DH15" sqref="DH15:FE15"/>
    </sheetView>
  </sheetViews>
  <sheetFormatPr defaultColWidth="0.85546875" defaultRowHeight="15"/>
  <cols>
    <col min="1" max="38" width="0.85546875" style="9" customWidth="1"/>
    <col min="39" max="39" width="2.00390625" style="9" customWidth="1"/>
    <col min="40" max="16384" width="0.85546875" style="9" customWidth="1"/>
  </cols>
  <sheetData>
    <row r="1" s="2" customFormat="1" ht="15">
      <c r="DX1" s="4"/>
    </row>
    <row r="2" s="2" customFormat="1" ht="15">
      <c r="DX2" s="4"/>
    </row>
    <row r="3" spans="1:128" s="3" customFormat="1" ht="15.75">
      <c r="A3" s="157" t="s">
        <v>22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</row>
    <row r="4" spans="1:128" s="2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A4" s="133" t="s">
        <v>225</v>
      </c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</row>
    <row r="5" spans="1:128" s="1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165" t="s">
        <v>23</v>
      </c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</row>
    <row r="6" s="2" customFormat="1" ht="15"/>
    <row r="7" spans="1:128" s="2" customFormat="1" ht="15">
      <c r="A7" s="11"/>
      <c r="B7" s="12" t="s">
        <v>24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66" t="s">
        <v>265</v>
      </c>
      <c r="AO7" s="166"/>
      <c r="AP7" s="166"/>
      <c r="AQ7" s="166"/>
      <c r="AR7" s="166"/>
      <c r="AS7" s="166"/>
      <c r="AT7" s="166"/>
      <c r="AU7" s="166"/>
      <c r="AV7" s="12" t="s">
        <v>25</v>
      </c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14"/>
      <c r="CV7" s="155">
        <v>248</v>
      </c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"/>
    </row>
    <row r="8" spans="1:128" s="2" customFormat="1" ht="15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17"/>
      <c r="CU8" s="18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9"/>
    </row>
    <row r="9" spans="1:128" s="2" customFormat="1" ht="16.5">
      <c r="A9" s="20"/>
      <c r="B9" s="21" t="s">
        <v>26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3"/>
      <c r="CU9" s="20"/>
      <c r="CV9" s="164">
        <v>25.743</v>
      </c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23"/>
    </row>
    <row r="10" spans="1:128" s="2" customFormat="1" ht="16.5">
      <c r="A10" s="20"/>
      <c r="B10" s="21" t="s">
        <v>27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3"/>
      <c r="CU10" s="20"/>
      <c r="CV10" s="161">
        <f>CV9/CV7</f>
        <v>0.10380241935483871</v>
      </c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23"/>
    </row>
    <row r="12" spans="1:128" ht="15">
      <c r="A12" s="162" t="s">
        <v>226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D12" s="133" t="s">
        <v>228</v>
      </c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</row>
    <row r="13" spans="1:128" ht="15">
      <c r="A13" s="134" t="s">
        <v>18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D13" s="134" t="s">
        <v>19</v>
      </c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C13" s="134" t="s">
        <v>20</v>
      </c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</row>
    <row r="19" spans="37:38" ht="15">
      <c r="AK19" s="160"/>
      <c r="AL19" s="160"/>
    </row>
  </sheetData>
  <sheetProtection/>
  <mergeCells count="14">
    <mergeCell ref="CV9:DW9"/>
    <mergeCell ref="A3:DX3"/>
    <mergeCell ref="AA4:CX4"/>
    <mergeCell ref="AA5:CX5"/>
    <mergeCell ref="AN7:AU7"/>
    <mergeCell ref="CV7:DW8"/>
    <mergeCell ref="AK19:AL19"/>
    <mergeCell ref="CV10:DW10"/>
    <mergeCell ref="A12:BB12"/>
    <mergeCell ref="BD12:DA12"/>
    <mergeCell ref="DC12:DX12"/>
    <mergeCell ref="A13:BB13"/>
    <mergeCell ref="BD13:DA13"/>
    <mergeCell ref="DC13:DX13"/>
  </mergeCells>
  <printOptions/>
  <pageMargins left="1.299212598425197" right="0.7086614173228347" top="1.141732283464567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="90" zoomScaleNormal="85" zoomScaleSheetLayoutView="90" zoomScalePageLayoutView="0" workbookViewId="0" topLeftCell="A40">
      <selection activeCell="ES11" sqref="ES11"/>
    </sheetView>
  </sheetViews>
  <sheetFormatPr defaultColWidth="0.85546875" defaultRowHeight="15"/>
  <cols>
    <col min="1" max="44" width="0.85546875" style="9" customWidth="1"/>
    <col min="45" max="45" width="1.8515625" style="9" customWidth="1"/>
    <col min="46" max="16384" width="0.85546875" style="9" customWidth="1"/>
  </cols>
  <sheetData>
    <row r="1" spans="1:108" ht="15.75">
      <c r="A1" s="205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</row>
    <row r="2" spans="11:98" s="25" customFormat="1" ht="16.5" customHeight="1">
      <c r="K2" s="177" t="s">
        <v>225</v>
      </c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</row>
    <row r="3" spans="11:98" s="26" customFormat="1" ht="13.5" customHeight="1">
      <c r="K3" s="192" t="s">
        <v>29</v>
      </c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</row>
    <row r="4" ht="3.75" customHeight="1"/>
    <row r="5" spans="1:108" s="27" customFormat="1" ht="15">
      <c r="A5" s="193" t="s">
        <v>30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5"/>
      <c r="AT5" s="199" t="s">
        <v>31</v>
      </c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193" t="s">
        <v>32</v>
      </c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5"/>
      <c r="CE5" s="193" t="s">
        <v>33</v>
      </c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5"/>
      <c r="CR5" s="193" t="s">
        <v>34</v>
      </c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5"/>
    </row>
    <row r="6" spans="1:108" s="27" customFormat="1" ht="45.75" customHeight="1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8"/>
      <c r="AT6" s="199" t="s">
        <v>35</v>
      </c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1"/>
      <c r="BF6" s="199" t="s">
        <v>36</v>
      </c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1"/>
      <c r="BR6" s="196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8"/>
      <c r="CE6" s="196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8"/>
      <c r="CR6" s="196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8"/>
    </row>
    <row r="7" spans="1:108" s="28" customFormat="1" ht="15">
      <c r="A7" s="202">
        <v>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4"/>
      <c r="AT7" s="202">
        <v>2</v>
      </c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4"/>
      <c r="BF7" s="202">
        <v>3</v>
      </c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4"/>
      <c r="BR7" s="202">
        <v>4</v>
      </c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4"/>
      <c r="CE7" s="202">
        <v>5</v>
      </c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4"/>
      <c r="CR7" s="202">
        <v>6</v>
      </c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4"/>
    </row>
    <row r="8" spans="1:108" ht="72.75" customHeight="1">
      <c r="A8" s="29"/>
      <c r="B8" s="168" t="s">
        <v>37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9"/>
      <c r="AT8" s="173" t="s">
        <v>38</v>
      </c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3" t="s">
        <v>38</v>
      </c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5"/>
      <c r="BR8" s="173" t="s">
        <v>38</v>
      </c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5"/>
      <c r="CE8" s="173" t="s">
        <v>38</v>
      </c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5"/>
      <c r="CR8" s="173">
        <v>2</v>
      </c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5"/>
    </row>
    <row r="9" spans="1:108" ht="15">
      <c r="A9" s="29"/>
      <c r="B9" s="168" t="s">
        <v>39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9"/>
      <c r="AT9" s="170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170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2"/>
      <c r="BR9" s="170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2"/>
      <c r="CE9" s="170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2"/>
      <c r="CR9" s="170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2"/>
    </row>
    <row r="10" spans="1:108" s="31" customFormat="1" ht="15" customHeight="1">
      <c r="A10" s="30"/>
      <c r="B10" s="185" t="s">
        <v>413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/>
      <c r="AT10" s="191">
        <v>0.25</v>
      </c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1"/>
      <c r="BF10" s="191">
        <v>0.25</v>
      </c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1"/>
      <c r="BR10" s="179">
        <f>AT10/BF10*100</f>
        <v>100</v>
      </c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1"/>
      <c r="CE10" s="179" t="s">
        <v>40</v>
      </c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1"/>
      <c r="CR10" s="179">
        <v>2</v>
      </c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1"/>
    </row>
    <row r="11" spans="1:108" ht="76.5" customHeight="1">
      <c r="A11" s="32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8"/>
      <c r="AT11" s="182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2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4"/>
      <c r="BR11" s="182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4"/>
      <c r="CE11" s="182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4"/>
      <c r="CR11" s="182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4"/>
    </row>
    <row r="12" spans="1:108" s="31" customFormat="1" ht="15" customHeight="1">
      <c r="A12" s="30"/>
      <c r="B12" s="185" t="s">
        <v>414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6"/>
      <c r="AT12" s="179">
        <v>6</v>
      </c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79">
        <v>6</v>
      </c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1"/>
      <c r="BR12" s="179">
        <v>100</v>
      </c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1"/>
      <c r="CE12" s="179" t="s">
        <v>40</v>
      </c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1"/>
      <c r="CR12" s="179">
        <v>2</v>
      </c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1"/>
    </row>
    <row r="13" spans="1:108" ht="90" customHeight="1">
      <c r="A13" s="32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8"/>
      <c r="AT13" s="182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82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4"/>
      <c r="BR13" s="182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4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4"/>
      <c r="CR13" s="182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4"/>
    </row>
    <row r="14" spans="1:108" ht="15">
      <c r="A14" s="29"/>
      <c r="B14" s="168" t="s">
        <v>41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170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2"/>
      <c r="BF14" s="170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2"/>
      <c r="BR14" s="170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2"/>
      <c r="CE14" s="170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2"/>
      <c r="CR14" s="170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2"/>
    </row>
    <row r="15" spans="1:108" ht="42.75" customHeight="1">
      <c r="A15" s="29"/>
      <c r="B15" s="168" t="s">
        <v>42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9"/>
      <c r="AT15" s="170">
        <v>2</v>
      </c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2"/>
      <c r="BF15" s="170">
        <v>2</v>
      </c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2"/>
      <c r="BR15" s="170">
        <v>100</v>
      </c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2"/>
      <c r="CE15" s="170" t="s">
        <v>38</v>
      </c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2"/>
      <c r="CR15" s="170">
        <v>2</v>
      </c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2"/>
    </row>
    <row r="16" spans="1:108" ht="57.75" customHeight="1">
      <c r="A16" s="29"/>
      <c r="B16" s="168" t="s">
        <v>415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170">
        <v>1</v>
      </c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2"/>
      <c r="BF16" s="170">
        <v>1</v>
      </c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2"/>
      <c r="BR16" s="170">
        <v>100</v>
      </c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2"/>
      <c r="CE16" s="170" t="s">
        <v>38</v>
      </c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2"/>
      <c r="CR16" s="170">
        <v>2</v>
      </c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2"/>
    </row>
    <row r="17" spans="1:108" ht="42.75" customHeight="1">
      <c r="A17" s="29"/>
      <c r="B17" s="168" t="s">
        <v>43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9"/>
      <c r="AT17" s="170">
        <v>3</v>
      </c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2"/>
      <c r="BF17" s="170">
        <v>3</v>
      </c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2"/>
      <c r="BR17" s="170">
        <v>100</v>
      </c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2"/>
      <c r="CE17" s="170" t="s">
        <v>38</v>
      </c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2"/>
      <c r="CR17" s="170">
        <v>2</v>
      </c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2"/>
    </row>
    <row r="18" spans="1:108" ht="74.25" customHeight="1">
      <c r="A18" s="29"/>
      <c r="B18" s="168" t="s">
        <v>44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9"/>
      <c r="AT18" s="170">
        <v>0</v>
      </c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2"/>
      <c r="BF18" s="170">
        <v>0</v>
      </c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2"/>
      <c r="BR18" s="170" t="s">
        <v>38</v>
      </c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2"/>
      <c r="CE18" s="170" t="s">
        <v>38</v>
      </c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2"/>
      <c r="CR18" s="170" t="s">
        <v>38</v>
      </c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2"/>
    </row>
    <row r="19" spans="1:108" ht="16.5" customHeight="1">
      <c r="A19" s="29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9"/>
      <c r="AT19" s="170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2"/>
      <c r="BF19" s="170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2"/>
      <c r="BR19" s="170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2"/>
      <c r="CE19" s="170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2"/>
      <c r="CR19" s="170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2"/>
    </row>
    <row r="20" spans="1:108" ht="57.75" customHeight="1">
      <c r="A20" s="29"/>
      <c r="B20" s="168" t="s">
        <v>45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73" t="s">
        <v>38</v>
      </c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5"/>
      <c r="BF20" s="173" t="s">
        <v>38</v>
      </c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5"/>
      <c r="BR20" s="173" t="s">
        <v>38</v>
      </c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5"/>
      <c r="CE20" s="173" t="s">
        <v>38</v>
      </c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5"/>
      <c r="CR20" s="173">
        <v>2</v>
      </c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5"/>
    </row>
    <row r="21" spans="1:108" ht="15">
      <c r="A21" s="29"/>
      <c r="B21" s="168" t="s">
        <v>46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9"/>
      <c r="AT21" s="170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2"/>
      <c r="BF21" s="170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2"/>
      <c r="BR21" s="170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2"/>
      <c r="CE21" s="170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2"/>
      <c r="CR21" s="170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2"/>
    </row>
    <row r="22" spans="1:108" s="31" customFormat="1" ht="15">
      <c r="A22" s="30"/>
      <c r="B22" s="189" t="s">
        <v>47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90"/>
      <c r="AT22" s="179">
        <v>1</v>
      </c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1"/>
      <c r="BF22" s="179">
        <v>1</v>
      </c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1"/>
      <c r="BR22" s="179">
        <v>100</v>
      </c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1"/>
      <c r="CE22" s="179" t="s">
        <v>40</v>
      </c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1"/>
      <c r="CR22" s="179">
        <v>2</v>
      </c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1"/>
    </row>
    <row r="23" spans="1:108" ht="42.75" customHeight="1">
      <c r="A23" s="32"/>
      <c r="B23" s="187" t="s">
        <v>48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8"/>
      <c r="AT23" s="182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4"/>
      <c r="BF23" s="182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4"/>
      <c r="BR23" s="182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4"/>
      <c r="CE23" s="182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4"/>
      <c r="CR23" s="182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s="31" customFormat="1" ht="15">
      <c r="A24" s="30"/>
      <c r="B24" s="189" t="s">
        <v>49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90"/>
      <c r="AT24" s="179">
        <v>0</v>
      </c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1"/>
      <c r="BF24" s="179">
        <v>0</v>
      </c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1"/>
      <c r="BR24" s="179" t="s">
        <v>38</v>
      </c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1"/>
      <c r="CE24" s="179" t="s">
        <v>38</v>
      </c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1"/>
      <c r="CR24" s="179" t="s">
        <v>38</v>
      </c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1"/>
    </row>
    <row r="25" spans="1:108" ht="57.75" customHeight="1">
      <c r="A25" s="32"/>
      <c r="B25" s="187" t="s">
        <v>50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8"/>
      <c r="AT25" s="182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4"/>
      <c r="BF25" s="182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4"/>
      <c r="BR25" s="182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4"/>
      <c r="CE25" s="182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4"/>
      <c r="CR25" s="182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4"/>
    </row>
    <row r="26" spans="1:108" s="31" customFormat="1" ht="15">
      <c r="A26" s="30"/>
      <c r="B26" s="189" t="s">
        <v>51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90"/>
      <c r="AT26" s="179">
        <v>0</v>
      </c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1"/>
      <c r="BF26" s="179">
        <v>0</v>
      </c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1"/>
      <c r="BR26" s="179" t="s">
        <v>38</v>
      </c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1"/>
      <c r="CE26" s="179" t="s">
        <v>38</v>
      </c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1"/>
      <c r="CR26" s="179" t="s">
        <v>38</v>
      </c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1"/>
    </row>
    <row r="27" spans="1:108" ht="57.75" customHeight="1">
      <c r="A27" s="32"/>
      <c r="B27" s="187" t="s">
        <v>52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8"/>
      <c r="AT27" s="182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4"/>
      <c r="BF27" s="182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4"/>
      <c r="BR27" s="182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4"/>
      <c r="CE27" s="182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4"/>
      <c r="CR27" s="182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4"/>
    </row>
    <row r="28" spans="1:108" ht="15">
      <c r="A28" s="29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9"/>
      <c r="AT28" s="170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2"/>
      <c r="BF28" s="170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2"/>
      <c r="BR28" s="170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2"/>
      <c r="CE28" s="170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2"/>
      <c r="CR28" s="170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2"/>
    </row>
    <row r="29" spans="1:108" ht="87" customHeight="1">
      <c r="A29" s="29"/>
      <c r="B29" s="168" t="s">
        <v>53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9"/>
      <c r="AT29" s="173">
        <v>1</v>
      </c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5"/>
      <c r="BF29" s="173">
        <v>1</v>
      </c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5"/>
      <c r="BR29" s="173">
        <v>100</v>
      </c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5"/>
      <c r="CE29" s="173" t="s">
        <v>40</v>
      </c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5"/>
      <c r="CR29" s="173">
        <v>2</v>
      </c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5"/>
    </row>
    <row r="30" spans="1:108" ht="15">
      <c r="A30" s="29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9"/>
      <c r="AT30" s="170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2"/>
      <c r="BF30" s="170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2"/>
      <c r="BR30" s="170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2"/>
      <c r="CE30" s="170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2"/>
      <c r="CR30" s="170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2"/>
    </row>
    <row r="31" spans="1:108" ht="102" customHeight="1">
      <c r="A31" s="29"/>
      <c r="B31" s="168" t="s">
        <v>54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9"/>
      <c r="AT31" s="173">
        <v>1</v>
      </c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5"/>
      <c r="BF31" s="173">
        <v>1</v>
      </c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5"/>
      <c r="BR31" s="173">
        <v>100</v>
      </c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5"/>
      <c r="CE31" s="173" t="s">
        <v>40</v>
      </c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5"/>
      <c r="CR31" s="173">
        <v>2</v>
      </c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5"/>
    </row>
    <row r="32" spans="1:108" ht="15" customHeight="1">
      <c r="A32" s="29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170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2"/>
      <c r="BF32" s="170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2"/>
      <c r="BR32" s="170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2"/>
      <c r="CE32" s="170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2"/>
      <c r="CR32" s="170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2"/>
    </row>
    <row r="33" spans="1:108" ht="72" customHeight="1">
      <c r="A33" s="29"/>
      <c r="B33" s="168" t="s">
        <v>55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9"/>
      <c r="AT33" s="173" t="s">
        <v>38</v>
      </c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5"/>
      <c r="BF33" s="173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5"/>
      <c r="BR33" s="173" t="s">
        <v>38</v>
      </c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5"/>
      <c r="CE33" s="173" t="s">
        <v>38</v>
      </c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5"/>
      <c r="CR33" s="173">
        <v>2</v>
      </c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5"/>
    </row>
    <row r="34" spans="1:108" ht="102.75" customHeight="1">
      <c r="A34" s="29"/>
      <c r="B34" s="168" t="s">
        <v>57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9"/>
      <c r="AT34" s="170">
        <v>0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2"/>
      <c r="BF34" s="170">
        <v>0</v>
      </c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2"/>
      <c r="BR34" s="170">
        <v>100</v>
      </c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2"/>
      <c r="CE34" s="170" t="s">
        <v>56</v>
      </c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2"/>
      <c r="CR34" s="170">
        <v>2</v>
      </c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2"/>
    </row>
    <row r="35" spans="1:108" ht="15" customHeight="1">
      <c r="A35" s="29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9"/>
      <c r="AT35" s="170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2"/>
      <c r="BF35" s="170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2"/>
      <c r="BR35" s="170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2"/>
      <c r="CE35" s="170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2"/>
      <c r="CR35" s="170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2"/>
    </row>
    <row r="36" spans="1:108" ht="72" customHeight="1">
      <c r="A36" s="29"/>
      <c r="B36" s="168" t="s">
        <v>58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9"/>
      <c r="AT36" s="173" t="s">
        <v>38</v>
      </c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5"/>
      <c r="BF36" s="173" t="s">
        <v>38</v>
      </c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5"/>
      <c r="BR36" s="173" t="s">
        <v>38</v>
      </c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5"/>
      <c r="CE36" s="173" t="s">
        <v>38</v>
      </c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5"/>
      <c r="CR36" s="173">
        <v>2</v>
      </c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5"/>
    </row>
    <row r="37" spans="1:108" ht="15">
      <c r="A37" s="29"/>
      <c r="B37" s="168" t="s">
        <v>46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9"/>
      <c r="AT37" s="170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2"/>
      <c r="BF37" s="170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2"/>
      <c r="BR37" s="170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2"/>
      <c r="CE37" s="170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2"/>
      <c r="CR37" s="170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2"/>
    </row>
    <row r="38" spans="1:108" s="31" customFormat="1" ht="15">
      <c r="A38" s="30"/>
      <c r="B38" s="189" t="s">
        <v>59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90"/>
      <c r="AT38" s="179">
        <v>0</v>
      </c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1"/>
      <c r="BF38" s="179">
        <v>0</v>
      </c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1"/>
      <c r="BR38" s="179">
        <v>100</v>
      </c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1"/>
      <c r="CE38" s="179" t="s">
        <v>56</v>
      </c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1"/>
      <c r="CR38" s="179" t="s">
        <v>38</v>
      </c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1"/>
    </row>
    <row r="39" spans="1:108" ht="71.25" customHeight="1">
      <c r="A39" s="32"/>
      <c r="B39" s="187" t="s">
        <v>60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8"/>
      <c r="AT39" s="182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4"/>
      <c r="BF39" s="182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4"/>
      <c r="BR39" s="182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4"/>
      <c r="CE39" s="182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4"/>
      <c r="CR39" s="182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4"/>
    </row>
    <row r="40" spans="1:108" s="31" customFormat="1" ht="15" customHeight="1">
      <c r="A40" s="30"/>
      <c r="B40" s="185" t="s">
        <v>412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6"/>
      <c r="AT40" s="179">
        <v>0</v>
      </c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1"/>
      <c r="BF40" s="179">
        <v>0</v>
      </c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1"/>
      <c r="BR40" s="179">
        <v>100</v>
      </c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1"/>
      <c r="CE40" s="179" t="s">
        <v>56</v>
      </c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1"/>
      <c r="CR40" s="179" t="s">
        <v>38</v>
      </c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1"/>
    </row>
    <row r="41" spans="1:108" ht="123.75" customHeight="1">
      <c r="A41" s="32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8"/>
      <c r="AT41" s="182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4"/>
      <c r="BF41" s="182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4"/>
      <c r="BR41" s="182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4"/>
      <c r="CE41" s="182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4"/>
      <c r="CR41" s="182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4"/>
    </row>
    <row r="42" spans="1:108" ht="16.5" customHeight="1">
      <c r="A42" s="29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9"/>
      <c r="AT42" s="170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2"/>
      <c r="BF42" s="170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2"/>
      <c r="BR42" s="170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2"/>
      <c r="CE42" s="170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2"/>
      <c r="CR42" s="170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2"/>
    </row>
    <row r="43" spans="1:108" ht="29.25" customHeight="1">
      <c r="A43" s="29"/>
      <c r="B43" s="168" t="s">
        <v>61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9"/>
      <c r="AT43" s="170" t="s">
        <v>38</v>
      </c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2"/>
      <c r="BF43" s="170" t="s">
        <v>38</v>
      </c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2"/>
      <c r="BR43" s="170" t="s">
        <v>38</v>
      </c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2"/>
      <c r="CE43" s="170" t="s">
        <v>38</v>
      </c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2"/>
      <c r="CR43" s="173">
        <f>(CR8+CR20+CR29+CR31+CR33+CR36)/6</f>
        <v>2</v>
      </c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5"/>
    </row>
    <row r="45" spans="1:103" s="25" customFormat="1" ht="30" customHeight="1">
      <c r="A45" s="176" t="s">
        <v>227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7" t="s">
        <v>228</v>
      </c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</row>
    <row r="46" spans="6:103" ht="15">
      <c r="F46" s="178" t="s">
        <v>18</v>
      </c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33"/>
      <c r="AU46" s="178" t="s">
        <v>19</v>
      </c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33"/>
      <c r="CE46" s="178" t="s">
        <v>20</v>
      </c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</row>
  </sheetData>
  <sheetProtection/>
  <mergeCells count="200">
    <mergeCell ref="A1:DD1"/>
    <mergeCell ref="K2:CT2"/>
    <mergeCell ref="A7:AS7"/>
    <mergeCell ref="AT7:BE7"/>
    <mergeCell ref="BF7:BQ7"/>
    <mergeCell ref="BR7:CD7"/>
    <mergeCell ref="CE7:CQ7"/>
    <mergeCell ref="CR7:DD7"/>
    <mergeCell ref="K3:CT3"/>
    <mergeCell ref="A5:AS6"/>
    <mergeCell ref="AT5:BQ5"/>
    <mergeCell ref="BR5:CD6"/>
    <mergeCell ref="CE5:CQ6"/>
    <mergeCell ref="CR5:DD6"/>
    <mergeCell ref="AT6:BE6"/>
    <mergeCell ref="BF6:BQ6"/>
    <mergeCell ref="B9:AS9"/>
    <mergeCell ref="AT9:BE9"/>
    <mergeCell ref="BF9:BQ9"/>
    <mergeCell ref="BR9:CD9"/>
    <mergeCell ref="CE9:CQ9"/>
    <mergeCell ref="CR9:DD9"/>
    <mergeCell ref="B8:AS8"/>
    <mergeCell ref="AT8:BE8"/>
    <mergeCell ref="BF8:BQ8"/>
    <mergeCell ref="BR8:CD8"/>
    <mergeCell ref="CE8:CQ8"/>
    <mergeCell ref="CR8:DD8"/>
    <mergeCell ref="AT12:BE13"/>
    <mergeCell ref="BF12:BQ13"/>
    <mergeCell ref="BR12:CD13"/>
    <mergeCell ref="CE12:CQ13"/>
    <mergeCell ref="CR12:DD13"/>
    <mergeCell ref="B12:AS13"/>
    <mergeCell ref="AT10:BE11"/>
    <mergeCell ref="BF10:BQ11"/>
    <mergeCell ref="BR10:CD11"/>
    <mergeCell ref="CE10:CQ11"/>
    <mergeCell ref="CR10:DD11"/>
    <mergeCell ref="B10:AS11"/>
    <mergeCell ref="B15:AS15"/>
    <mergeCell ref="AT15:BE15"/>
    <mergeCell ref="BF15:BQ15"/>
    <mergeCell ref="BR15:CD15"/>
    <mergeCell ref="CE15:CQ15"/>
    <mergeCell ref="CR15:DD15"/>
    <mergeCell ref="B14:AS14"/>
    <mergeCell ref="AT14:BE14"/>
    <mergeCell ref="BF14:BQ14"/>
    <mergeCell ref="BR14:CD14"/>
    <mergeCell ref="CE14:CQ14"/>
    <mergeCell ref="CR14:DD14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9:AS19"/>
    <mergeCell ref="AT19:BE19"/>
    <mergeCell ref="BF19:BQ19"/>
    <mergeCell ref="BR19:CD19"/>
    <mergeCell ref="CE19:CQ19"/>
    <mergeCell ref="CR19:DD19"/>
    <mergeCell ref="B18:AS18"/>
    <mergeCell ref="AT18:BE18"/>
    <mergeCell ref="BF18:BQ18"/>
    <mergeCell ref="BR18:CD18"/>
    <mergeCell ref="CE18:CQ18"/>
    <mergeCell ref="CR18:DD18"/>
    <mergeCell ref="B21:AS21"/>
    <mergeCell ref="AT21:BE21"/>
    <mergeCell ref="BF21:BQ21"/>
    <mergeCell ref="BR21:CD21"/>
    <mergeCell ref="CE21:CQ21"/>
    <mergeCell ref="CR21:DD21"/>
    <mergeCell ref="B20:AS20"/>
    <mergeCell ref="AT20:BE20"/>
    <mergeCell ref="BF20:BQ20"/>
    <mergeCell ref="BR20:CD20"/>
    <mergeCell ref="CE20:CQ20"/>
    <mergeCell ref="CR20:DD20"/>
    <mergeCell ref="B24:AS24"/>
    <mergeCell ref="AT24:BE25"/>
    <mergeCell ref="BF24:BQ25"/>
    <mergeCell ref="BR24:CD25"/>
    <mergeCell ref="CE24:CQ25"/>
    <mergeCell ref="CR24:DD25"/>
    <mergeCell ref="B25:AS25"/>
    <mergeCell ref="B22:AS22"/>
    <mergeCell ref="AT22:BE23"/>
    <mergeCell ref="BF22:BQ23"/>
    <mergeCell ref="BR22:CD23"/>
    <mergeCell ref="CE22:CQ23"/>
    <mergeCell ref="CR22:DD23"/>
    <mergeCell ref="B23:AS23"/>
    <mergeCell ref="B28:AS28"/>
    <mergeCell ref="AT28:BE28"/>
    <mergeCell ref="BF28:BQ28"/>
    <mergeCell ref="BR28:CD28"/>
    <mergeCell ref="CE28:CQ28"/>
    <mergeCell ref="CR28:DD28"/>
    <mergeCell ref="B26:AS26"/>
    <mergeCell ref="AT26:BE27"/>
    <mergeCell ref="BF26:BQ27"/>
    <mergeCell ref="BR26:CD27"/>
    <mergeCell ref="CE26:CQ27"/>
    <mergeCell ref="CR26:DD27"/>
    <mergeCell ref="B27:AS27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8:AS38"/>
    <mergeCell ref="AT38:BE39"/>
    <mergeCell ref="BF38:BQ39"/>
    <mergeCell ref="BR38:CD39"/>
    <mergeCell ref="CE38:CQ39"/>
    <mergeCell ref="CR38:DD39"/>
    <mergeCell ref="B39:AS39"/>
    <mergeCell ref="B37:AS37"/>
    <mergeCell ref="AT37:BE37"/>
    <mergeCell ref="BF37:BQ37"/>
    <mergeCell ref="BR37:CD37"/>
    <mergeCell ref="CE37:CQ37"/>
    <mergeCell ref="CR37:DD37"/>
    <mergeCell ref="B42:AS42"/>
    <mergeCell ref="AT42:BE42"/>
    <mergeCell ref="BF42:BQ42"/>
    <mergeCell ref="BR42:CD42"/>
    <mergeCell ref="CE42:CQ42"/>
    <mergeCell ref="CR42:DD42"/>
    <mergeCell ref="AT40:BE41"/>
    <mergeCell ref="BF40:BQ41"/>
    <mergeCell ref="BR40:CD41"/>
    <mergeCell ref="CE40:CQ41"/>
    <mergeCell ref="CR40:DD41"/>
    <mergeCell ref="B40:AS41"/>
    <mergeCell ref="A45:AT45"/>
    <mergeCell ref="AU45:CC45"/>
    <mergeCell ref="CE45:CY45"/>
    <mergeCell ref="F46:AS46"/>
    <mergeCell ref="AU46:CC46"/>
    <mergeCell ref="CE46:CY46"/>
    <mergeCell ref="B43:AS43"/>
    <mergeCell ref="AT43:BE43"/>
    <mergeCell ref="BF43:BQ43"/>
    <mergeCell ref="BR43:CD43"/>
    <mergeCell ref="CE43:CQ43"/>
    <mergeCell ref="CR43:DD43"/>
  </mergeCells>
  <printOptions/>
  <pageMargins left="1.1023622047244095" right="0.31496062992125984" top="0.35433070866141736" bottom="0.35433070866141736" header="0.31496062992125984" footer="0.31496062992125984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92"/>
  <sheetViews>
    <sheetView zoomScale="80" zoomScaleNormal="80" zoomScalePageLayoutView="0" workbookViewId="0" topLeftCell="A58">
      <selection activeCell="DH15" sqref="DH15:FE15"/>
    </sheetView>
  </sheetViews>
  <sheetFormatPr defaultColWidth="1.421875" defaultRowHeight="15"/>
  <cols>
    <col min="1" max="27" width="1.421875" style="48" customWidth="1"/>
    <col min="28" max="28" width="3.28125" style="48" customWidth="1"/>
    <col min="29" max="35" width="1.421875" style="48" customWidth="1"/>
    <col min="36" max="36" width="3.8515625" style="48" customWidth="1"/>
    <col min="37" max="16384" width="1.421875" style="48" customWidth="1"/>
  </cols>
  <sheetData>
    <row r="1" s="24" customFormat="1" ht="12">
      <c r="AR1" s="1"/>
    </row>
    <row r="2" spans="1:64" s="24" customFormat="1" ht="15">
      <c r="A2" s="206" t="s">
        <v>416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</row>
    <row r="3" spans="17:44" s="24" customFormat="1" ht="15"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"/>
    </row>
    <row r="4" spans="1:64" s="49" customFormat="1" ht="16.5">
      <c r="A4" s="270" t="s">
        <v>225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 t="s">
        <v>0</v>
      </c>
      <c r="BH4" s="270"/>
      <c r="BI4" s="270"/>
      <c r="BJ4" s="270"/>
      <c r="BK4" s="270"/>
      <c r="BL4" s="270"/>
    </row>
    <row r="5" spans="1:64" s="50" customFormat="1" ht="10.5">
      <c r="A5" s="271" t="s">
        <v>139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</row>
    <row r="8" spans="1:64" ht="12.75">
      <c r="A8" s="268" t="s">
        <v>140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72"/>
      <c r="U8" s="273" t="s">
        <v>31</v>
      </c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5"/>
      <c r="AK8" s="207" t="s">
        <v>141</v>
      </c>
      <c r="AL8" s="208"/>
      <c r="AM8" s="208"/>
      <c r="AN8" s="208"/>
      <c r="AO8" s="208"/>
      <c r="AP8" s="208"/>
      <c r="AQ8" s="208"/>
      <c r="AR8" s="208"/>
      <c r="AS8" s="209"/>
      <c r="AT8" s="207" t="s">
        <v>142</v>
      </c>
      <c r="AU8" s="208"/>
      <c r="AV8" s="208"/>
      <c r="AW8" s="208"/>
      <c r="AX8" s="208"/>
      <c r="AY8" s="208"/>
      <c r="AZ8" s="208"/>
      <c r="BA8" s="208"/>
      <c r="BB8" s="208"/>
      <c r="BC8" s="209"/>
      <c r="BD8" s="216" t="s">
        <v>417</v>
      </c>
      <c r="BE8" s="217"/>
      <c r="BF8" s="217"/>
      <c r="BG8" s="217"/>
      <c r="BH8" s="217"/>
      <c r="BI8" s="217"/>
      <c r="BJ8" s="217"/>
      <c r="BK8" s="217"/>
      <c r="BL8" s="218"/>
    </row>
    <row r="9" spans="1:64" ht="12.75">
      <c r="A9" s="265" t="s">
        <v>143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7"/>
      <c r="U9" s="268" t="s">
        <v>144</v>
      </c>
      <c r="V9" s="269"/>
      <c r="W9" s="269"/>
      <c r="X9" s="269"/>
      <c r="Y9" s="269"/>
      <c r="Z9" s="269"/>
      <c r="AA9" s="269"/>
      <c r="AB9" s="269"/>
      <c r="AC9" s="268" t="s">
        <v>145</v>
      </c>
      <c r="AD9" s="269"/>
      <c r="AE9" s="269"/>
      <c r="AF9" s="269"/>
      <c r="AG9" s="269"/>
      <c r="AH9" s="269"/>
      <c r="AI9" s="269"/>
      <c r="AJ9" s="272"/>
      <c r="AK9" s="210"/>
      <c r="AL9" s="211"/>
      <c r="AM9" s="211"/>
      <c r="AN9" s="211"/>
      <c r="AO9" s="211"/>
      <c r="AP9" s="211"/>
      <c r="AQ9" s="211"/>
      <c r="AR9" s="211"/>
      <c r="AS9" s="212"/>
      <c r="AT9" s="210"/>
      <c r="AU9" s="211"/>
      <c r="AV9" s="211"/>
      <c r="AW9" s="211"/>
      <c r="AX9" s="211"/>
      <c r="AY9" s="211"/>
      <c r="AZ9" s="211"/>
      <c r="BA9" s="211"/>
      <c r="BB9" s="211"/>
      <c r="BC9" s="212"/>
      <c r="BD9" s="219"/>
      <c r="BE9" s="220"/>
      <c r="BF9" s="220"/>
      <c r="BG9" s="220"/>
      <c r="BH9" s="220"/>
      <c r="BI9" s="220"/>
      <c r="BJ9" s="220"/>
      <c r="BK9" s="220"/>
      <c r="BL9" s="221"/>
    </row>
    <row r="10" spans="1:64" ht="12.75">
      <c r="A10" s="263" t="s">
        <v>146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64"/>
      <c r="U10" s="263" t="s">
        <v>147</v>
      </c>
      <c r="V10" s="234"/>
      <c r="W10" s="234"/>
      <c r="X10" s="234"/>
      <c r="Y10" s="234"/>
      <c r="Z10" s="234"/>
      <c r="AA10" s="234"/>
      <c r="AB10" s="234"/>
      <c r="AC10" s="263" t="s">
        <v>148</v>
      </c>
      <c r="AD10" s="234"/>
      <c r="AE10" s="234"/>
      <c r="AF10" s="234"/>
      <c r="AG10" s="234"/>
      <c r="AH10" s="234"/>
      <c r="AI10" s="234"/>
      <c r="AJ10" s="264"/>
      <c r="AK10" s="213"/>
      <c r="AL10" s="214"/>
      <c r="AM10" s="214"/>
      <c r="AN10" s="214"/>
      <c r="AO10" s="214"/>
      <c r="AP10" s="214"/>
      <c r="AQ10" s="214"/>
      <c r="AR10" s="214"/>
      <c r="AS10" s="215"/>
      <c r="AT10" s="213"/>
      <c r="AU10" s="214"/>
      <c r="AV10" s="214"/>
      <c r="AW10" s="214"/>
      <c r="AX10" s="214"/>
      <c r="AY10" s="214"/>
      <c r="AZ10" s="214"/>
      <c r="BA10" s="214"/>
      <c r="BB10" s="214"/>
      <c r="BC10" s="215"/>
      <c r="BD10" s="222"/>
      <c r="BE10" s="223"/>
      <c r="BF10" s="223"/>
      <c r="BG10" s="223"/>
      <c r="BH10" s="223"/>
      <c r="BI10" s="223"/>
      <c r="BJ10" s="223"/>
      <c r="BK10" s="223"/>
      <c r="BL10" s="224"/>
    </row>
    <row r="11" spans="1:64" ht="12.75">
      <c r="A11" s="262">
        <v>1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>
        <v>2</v>
      </c>
      <c r="V11" s="262"/>
      <c r="W11" s="262"/>
      <c r="X11" s="262"/>
      <c r="Y11" s="262"/>
      <c r="Z11" s="262"/>
      <c r="AA11" s="262"/>
      <c r="AB11" s="262"/>
      <c r="AC11" s="262">
        <v>3</v>
      </c>
      <c r="AD11" s="262"/>
      <c r="AE11" s="262"/>
      <c r="AF11" s="262"/>
      <c r="AG11" s="262"/>
      <c r="AH11" s="262"/>
      <c r="AI11" s="262"/>
      <c r="AJ11" s="262"/>
      <c r="AK11" s="262">
        <v>4</v>
      </c>
      <c r="AL11" s="262"/>
      <c r="AM11" s="262"/>
      <c r="AN11" s="262"/>
      <c r="AO11" s="262"/>
      <c r="AP11" s="262"/>
      <c r="AQ11" s="262"/>
      <c r="AR11" s="262"/>
      <c r="AS11" s="262"/>
      <c r="AT11" s="262">
        <v>5</v>
      </c>
      <c r="AU11" s="262"/>
      <c r="AV11" s="262"/>
      <c r="AW11" s="262"/>
      <c r="AX11" s="262"/>
      <c r="AY11" s="262"/>
      <c r="AZ11" s="262"/>
      <c r="BA11" s="262"/>
      <c r="BB11" s="262"/>
      <c r="BC11" s="262"/>
      <c r="BD11" s="262">
        <v>6</v>
      </c>
      <c r="BE11" s="262"/>
      <c r="BF11" s="262"/>
      <c r="BG11" s="262"/>
      <c r="BH11" s="262"/>
      <c r="BI11" s="262"/>
      <c r="BJ11" s="262"/>
      <c r="BK11" s="262"/>
      <c r="BL11" s="262"/>
    </row>
    <row r="12" spans="1:64" ht="12.75">
      <c r="A12" s="236" t="s">
        <v>149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47" t="s">
        <v>38</v>
      </c>
      <c r="V12" s="248"/>
      <c r="W12" s="248"/>
      <c r="X12" s="248"/>
      <c r="Y12" s="248"/>
      <c r="Z12" s="248"/>
      <c r="AA12" s="248"/>
      <c r="AB12" s="249"/>
      <c r="AC12" s="247" t="s">
        <v>38</v>
      </c>
      <c r="AD12" s="248"/>
      <c r="AE12" s="248"/>
      <c r="AF12" s="248"/>
      <c r="AG12" s="248"/>
      <c r="AH12" s="248"/>
      <c r="AI12" s="248"/>
      <c r="AJ12" s="249"/>
      <c r="AK12" s="247" t="s">
        <v>38</v>
      </c>
      <c r="AL12" s="248"/>
      <c r="AM12" s="248"/>
      <c r="AN12" s="248"/>
      <c r="AO12" s="248"/>
      <c r="AP12" s="248"/>
      <c r="AQ12" s="248"/>
      <c r="AR12" s="248"/>
      <c r="AS12" s="249"/>
      <c r="AT12" s="247" t="s">
        <v>38</v>
      </c>
      <c r="AU12" s="248"/>
      <c r="AV12" s="248"/>
      <c r="AW12" s="248"/>
      <c r="AX12" s="248"/>
      <c r="AY12" s="248"/>
      <c r="AZ12" s="248"/>
      <c r="BA12" s="248"/>
      <c r="BB12" s="248"/>
      <c r="BC12" s="249"/>
      <c r="BD12" s="247">
        <v>0.375</v>
      </c>
      <c r="BE12" s="248"/>
      <c r="BF12" s="248"/>
      <c r="BG12" s="248"/>
      <c r="BH12" s="248"/>
      <c r="BI12" s="248"/>
      <c r="BJ12" s="248"/>
      <c r="BK12" s="248"/>
      <c r="BL12" s="249"/>
    </row>
    <row r="13" spans="1:64" ht="12.75">
      <c r="A13" s="235" t="s">
        <v>150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50"/>
      <c r="V13" s="251"/>
      <c r="W13" s="251"/>
      <c r="X13" s="251"/>
      <c r="Y13" s="251"/>
      <c r="Z13" s="251"/>
      <c r="AA13" s="251"/>
      <c r="AB13" s="252"/>
      <c r="AC13" s="250"/>
      <c r="AD13" s="251"/>
      <c r="AE13" s="251"/>
      <c r="AF13" s="251"/>
      <c r="AG13" s="251"/>
      <c r="AH13" s="251"/>
      <c r="AI13" s="251"/>
      <c r="AJ13" s="252"/>
      <c r="AK13" s="250"/>
      <c r="AL13" s="251"/>
      <c r="AM13" s="251"/>
      <c r="AN13" s="251"/>
      <c r="AO13" s="251"/>
      <c r="AP13" s="251"/>
      <c r="AQ13" s="251"/>
      <c r="AR13" s="251"/>
      <c r="AS13" s="252"/>
      <c r="AT13" s="250"/>
      <c r="AU13" s="251"/>
      <c r="AV13" s="251"/>
      <c r="AW13" s="251"/>
      <c r="AX13" s="251"/>
      <c r="AY13" s="251"/>
      <c r="AZ13" s="251"/>
      <c r="BA13" s="251"/>
      <c r="BB13" s="251"/>
      <c r="BC13" s="252"/>
      <c r="BD13" s="250"/>
      <c r="BE13" s="251"/>
      <c r="BF13" s="251"/>
      <c r="BG13" s="251"/>
      <c r="BH13" s="251"/>
      <c r="BI13" s="251"/>
      <c r="BJ13" s="251"/>
      <c r="BK13" s="251"/>
      <c r="BL13" s="252"/>
    </row>
    <row r="14" spans="1:64" ht="12.75">
      <c r="A14" s="232" t="s">
        <v>151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53"/>
      <c r="V14" s="254"/>
      <c r="W14" s="254"/>
      <c r="X14" s="254"/>
      <c r="Y14" s="254"/>
      <c r="Z14" s="254"/>
      <c r="AA14" s="254"/>
      <c r="AB14" s="255"/>
      <c r="AC14" s="253"/>
      <c r="AD14" s="254"/>
      <c r="AE14" s="254"/>
      <c r="AF14" s="254"/>
      <c r="AG14" s="254"/>
      <c r="AH14" s="254"/>
      <c r="AI14" s="254"/>
      <c r="AJ14" s="255"/>
      <c r="AK14" s="253"/>
      <c r="AL14" s="254"/>
      <c r="AM14" s="254"/>
      <c r="AN14" s="254"/>
      <c r="AO14" s="254"/>
      <c r="AP14" s="254"/>
      <c r="AQ14" s="254"/>
      <c r="AR14" s="254"/>
      <c r="AS14" s="255"/>
      <c r="AT14" s="253"/>
      <c r="AU14" s="254"/>
      <c r="AV14" s="254"/>
      <c r="AW14" s="254"/>
      <c r="AX14" s="254"/>
      <c r="AY14" s="254"/>
      <c r="AZ14" s="254"/>
      <c r="BA14" s="254"/>
      <c r="BB14" s="254"/>
      <c r="BC14" s="255"/>
      <c r="BD14" s="253"/>
      <c r="BE14" s="254"/>
      <c r="BF14" s="254"/>
      <c r="BG14" s="254"/>
      <c r="BH14" s="254"/>
      <c r="BI14" s="254"/>
      <c r="BJ14" s="254"/>
      <c r="BK14" s="254"/>
      <c r="BL14" s="255"/>
    </row>
    <row r="15" spans="1:64" ht="12.75">
      <c r="A15" s="257" t="s">
        <v>46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60"/>
      <c r="BE15" s="260"/>
      <c r="BF15" s="260"/>
      <c r="BG15" s="260"/>
      <c r="BH15" s="260"/>
      <c r="BI15" s="260"/>
      <c r="BJ15" s="260"/>
      <c r="BK15" s="260"/>
      <c r="BL15" s="260"/>
    </row>
    <row r="16" spans="1:64" ht="12.75">
      <c r="A16" s="236" t="s">
        <v>152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7">
        <v>15</v>
      </c>
      <c r="V16" s="238"/>
      <c r="W16" s="238"/>
      <c r="X16" s="238"/>
      <c r="Y16" s="238"/>
      <c r="Z16" s="238"/>
      <c r="AA16" s="238"/>
      <c r="AB16" s="239"/>
      <c r="AC16" s="237">
        <v>15</v>
      </c>
      <c r="AD16" s="238"/>
      <c r="AE16" s="238"/>
      <c r="AF16" s="238"/>
      <c r="AG16" s="238"/>
      <c r="AH16" s="238"/>
      <c r="AI16" s="238"/>
      <c r="AJ16" s="239"/>
      <c r="AK16" s="237">
        <v>100</v>
      </c>
      <c r="AL16" s="238"/>
      <c r="AM16" s="238"/>
      <c r="AN16" s="238"/>
      <c r="AO16" s="238"/>
      <c r="AP16" s="238"/>
      <c r="AQ16" s="238"/>
      <c r="AR16" s="238"/>
      <c r="AS16" s="239"/>
      <c r="AT16" s="207" t="s">
        <v>56</v>
      </c>
      <c r="AU16" s="208"/>
      <c r="AV16" s="208"/>
      <c r="AW16" s="208"/>
      <c r="AX16" s="208"/>
      <c r="AY16" s="208"/>
      <c r="AZ16" s="208"/>
      <c r="BA16" s="208"/>
      <c r="BB16" s="208"/>
      <c r="BC16" s="209"/>
      <c r="BD16" s="207">
        <v>0.5</v>
      </c>
      <c r="BE16" s="208"/>
      <c r="BF16" s="208"/>
      <c r="BG16" s="208"/>
      <c r="BH16" s="208"/>
      <c r="BI16" s="208"/>
      <c r="BJ16" s="208"/>
      <c r="BK16" s="208"/>
      <c r="BL16" s="209"/>
    </row>
    <row r="17" spans="1:64" ht="12.75">
      <c r="A17" s="235" t="s">
        <v>153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40"/>
      <c r="V17" s="241"/>
      <c r="W17" s="241"/>
      <c r="X17" s="241"/>
      <c r="Y17" s="241"/>
      <c r="Z17" s="241"/>
      <c r="AA17" s="241"/>
      <c r="AB17" s="242"/>
      <c r="AC17" s="240"/>
      <c r="AD17" s="241"/>
      <c r="AE17" s="241"/>
      <c r="AF17" s="241"/>
      <c r="AG17" s="241"/>
      <c r="AH17" s="241"/>
      <c r="AI17" s="241"/>
      <c r="AJ17" s="242"/>
      <c r="AK17" s="240"/>
      <c r="AL17" s="241"/>
      <c r="AM17" s="241"/>
      <c r="AN17" s="241"/>
      <c r="AO17" s="241"/>
      <c r="AP17" s="241"/>
      <c r="AQ17" s="241"/>
      <c r="AR17" s="241"/>
      <c r="AS17" s="242"/>
      <c r="AT17" s="210"/>
      <c r="AU17" s="211"/>
      <c r="AV17" s="211"/>
      <c r="AW17" s="211"/>
      <c r="AX17" s="211"/>
      <c r="AY17" s="211"/>
      <c r="AZ17" s="211"/>
      <c r="BA17" s="211"/>
      <c r="BB17" s="211"/>
      <c r="BC17" s="212"/>
      <c r="BD17" s="210"/>
      <c r="BE17" s="211"/>
      <c r="BF17" s="211"/>
      <c r="BG17" s="211"/>
      <c r="BH17" s="211"/>
      <c r="BI17" s="211"/>
      <c r="BJ17" s="211"/>
      <c r="BK17" s="211"/>
      <c r="BL17" s="212"/>
    </row>
    <row r="18" spans="1:64" ht="12.75">
      <c r="A18" s="235" t="s">
        <v>154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40"/>
      <c r="V18" s="241"/>
      <c r="W18" s="241"/>
      <c r="X18" s="241"/>
      <c r="Y18" s="241"/>
      <c r="Z18" s="241"/>
      <c r="AA18" s="241"/>
      <c r="AB18" s="242"/>
      <c r="AC18" s="240"/>
      <c r="AD18" s="241"/>
      <c r="AE18" s="241"/>
      <c r="AF18" s="241"/>
      <c r="AG18" s="241"/>
      <c r="AH18" s="241"/>
      <c r="AI18" s="241"/>
      <c r="AJ18" s="242"/>
      <c r="AK18" s="240"/>
      <c r="AL18" s="241"/>
      <c r="AM18" s="241"/>
      <c r="AN18" s="241"/>
      <c r="AO18" s="241"/>
      <c r="AP18" s="241"/>
      <c r="AQ18" s="241"/>
      <c r="AR18" s="241"/>
      <c r="AS18" s="242"/>
      <c r="AT18" s="210"/>
      <c r="AU18" s="211"/>
      <c r="AV18" s="211"/>
      <c r="AW18" s="211"/>
      <c r="AX18" s="211"/>
      <c r="AY18" s="211"/>
      <c r="AZ18" s="211"/>
      <c r="BA18" s="211"/>
      <c r="BB18" s="211"/>
      <c r="BC18" s="212"/>
      <c r="BD18" s="210"/>
      <c r="BE18" s="211"/>
      <c r="BF18" s="211"/>
      <c r="BG18" s="211"/>
      <c r="BH18" s="211"/>
      <c r="BI18" s="211"/>
      <c r="BJ18" s="211"/>
      <c r="BK18" s="211"/>
      <c r="BL18" s="212"/>
    </row>
    <row r="19" spans="1:64" ht="12.75">
      <c r="A19" s="235" t="s">
        <v>155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40"/>
      <c r="V19" s="241"/>
      <c r="W19" s="241"/>
      <c r="X19" s="241"/>
      <c r="Y19" s="241"/>
      <c r="Z19" s="241"/>
      <c r="AA19" s="241"/>
      <c r="AB19" s="242"/>
      <c r="AC19" s="240"/>
      <c r="AD19" s="241"/>
      <c r="AE19" s="241"/>
      <c r="AF19" s="241"/>
      <c r="AG19" s="241"/>
      <c r="AH19" s="241"/>
      <c r="AI19" s="241"/>
      <c r="AJ19" s="242"/>
      <c r="AK19" s="240"/>
      <c r="AL19" s="241"/>
      <c r="AM19" s="241"/>
      <c r="AN19" s="241"/>
      <c r="AO19" s="241"/>
      <c r="AP19" s="241"/>
      <c r="AQ19" s="241"/>
      <c r="AR19" s="241"/>
      <c r="AS19" s="242"/>
      <c r="AT19" s="210"/>
      <c r="AU19" s="211"/>
      <c r="AV19" s="211"/>
      <c r="AW19" s="211"/>
      <c r="AX19" s="211"/>
      <c r="AY19" s="211"/>
      <c r="AZ19" s="211"/>
      <c r="BA19" s="211"/>
      <c r="BB19" s="211"/>
      <c r="BC19" s="212"/>
      <c r="BD19" s="210"/>
      <c r="BE19" s="211"/>
      <c r="BF19" s="211"/>
      <c r="BG19" s="211"/>
      <c r="BH19" s="211"/>
      <c r="BI19" s="211"/>
      <c r="BJ19" s="211"/>
      <c r="BK19" s="211"/>
      <c r="BL19" s="212"/>
    </row>
    <row r="20" spans="1:64" ht="12.75">
      <c r="A20" s="235" t="s">
        <v>156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40"/>
      <c r="V20" s="241"/>
      <c r="W20" s="241"/>
      <c r="X20" s="241"/>
      <c r="Y20" s="241"/>
      <c r="Z20" s="241"/>
      <c r="AA20" s="241"/>
      <c r="AB20" s="242"/>
      <c r="AC20" s="240"/>
      <c r="AD20" s="241"/>
      <c r="AE20" s="241"/>
      <c r="AF20" s="241"/>
      <c r="AG20" s="241"/>
      <c r="AH20" s="241"/>
      <c r="AI20" s="241"/>
      <c r="AJ20" s="242"/>
      <c r="AK20" s="240"/>
      <c r="AL20" s="241"/>
      <c r="AM20" s="241"/>
      <c r="AN20" s="241"/>
      <c r="AO20" s="241"/>
      <c r="AP20" s="241"/>
      <c r="AQ20" s="241"/>
      <c r="AR20" s="241"/>
      <c r="AS20" s="242"/>
      <c r="AT20" s="210"/>
      <c r="AU20" s="211"/>
      <c r="AV20" s="211"/>
      <c r="AW20" s="211"/>
      <c r="AX20" s="211"/>
      <c r="AY20" s="211"/>
      <c r="AZ20" s="211"/>
      <c r="BA20" s="211"/>
      <c r="BB20" s="211"/>
      <c r="BC20" s="212"/>
      <c r="BD20" s="210"/>
      <c r="BE20" s="211"/>
      <c r="BF20" s="211"/>
      <c r="BG20" s="211"/>
      <c r="BH20" s="211"/>
      <c r="BI20" s="211"/>
      <c r="BJ20" s="211"/>
      <c r="BK20" s="211"/>
      <c r="BL20" s="212"/>
    </row>
    <row r="21" spans="1:64" ht="12.75">
      <c r="A21" s="232" t="s">
        <v>157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43"/>
      <c r="V21" s="244"/>
      <c r="W21" s="244"/>
      <c r="X21" s="244"/>
      <c r="Y21" s="244"/>
      <c r="Z21" s="244"/>
      <c r="AA21" s="244"/>
      <c r="AB21" s="245"/>
      <c r="AC21" s="243"/>
      <c r="AD21" s="244"/>
      <c r="AE21" s="244"/>
      <c r="AF21" s="244"/>
      <c r="AG21" s="244"/>
      <c r="AH21" s="244"/>
      <c r="AI21" s="244"/>
      <c r="AJ21" s="245"/>
      <c r="AK21" s="243"/>
      <c r="AL21" s="244"/>
      <c r="AM21" s="244"/>
      <c r="AN21" s="244"/>
      <c r="AO21" s="244"/>
      <c r="AP21" s="244"/>
      <c r="AQ21" s="244"/>
      <c r="AR21" s="244"/>
      <c r="AS21" s="245"/>
      <c r="AT21" s="213"/>
      <c r="AU21" s="214"/>
      <c r="AV21" s="214"/>
      <c r="AW21" s="214"/>
      <c r="AX21" s="214"/>
      <c r="AY21" s="214"/>
      <c r="AZ21" s="214"/>
      <c r="BA21" s="214"/>
      <c r="BB21" s="214"/>
      <c r="BC21" s="215"/>
      <c r="BD21" s="213"/>
      <c r="BE21" s="214"/>
      <c r="BF21" s="214"/>
      <c r="BG21" s="214"/>
      <c r="BH21" s="214"/>
      <c r="BI21" s="214"/>
      <c r="BJ21" s="214"/>
      <c r="BK21" s="214"/>
      <c r="BL21" s="215"/>
    </row>
    <row r="22" spans="1:64" ht="12.75">
      <c r="A22" s="236" t="s">
        <v>158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07" t="s">
        <v>38</v>
      </c>
      <c r="V22" s="208"/>
      <c r="W22" s="208"/>
      <c r="X22" s="208"/>
      <c r="Y22" s="208"/>
      <c r="Z22" s="208"/>
      <c r="AA22" s="208"/>
      <c r="AB22" s="209"/>
      <c r="AC22" s="207" t="s">
        <v>38</v>
      </c>
      <c r="AD22" s="208"/>
      <c r="AE22" s="208"/>
      <c r="AF22" s="208"/>
      <c r="AG22" s="208"/>
      <c r="AH22" s="208"/>
      <c r="AI22" s="208"/>
      <c r="AJ22" s="209"/>
      <c r="AK22" s="276">
        <f>(AK26+AK31)/2</f>
        <v>66.66666666666666</v>
      </c>
      <c r="AL22" s="277"/>
      <c r="AM22" s="277"/>
      <c r="AN22" s="277"/>
      <c r="AO22" s="277"/>
      <c r="AP22" s="277"/>
      <c r="AQ22" s="277"/>
      <c r="AR22" s="277"/>
      <c r="AS22" s="278"/>
      <c r="AT22" s="207" t="s">
        <v>56</v>
      </c>
      <c r="AU22" s="208"/>
      <c r="AV22" s="208"/>
      <c r="AW22" s="208"/>
      <c r="AX22" s="208"/>
      <c r="AY22" s="208"/>
      <c r="AZ22" s="208"/>
      <c r="BA22" s="208"/>
      <c r="BB22" s="208"/>
      <c r="BC22" s="209"/>
      <c r="BD22" s="207">
        <v>0.25</v>
      </c>
      <c r="BE22" s="208"/>
      <c r="BF22" s="208"/>
      <c r="BG22" s="208"/>
      <c r="BH22" s="208"/>
      <c r="BI22" s="208"/>
      <c r="BJ22" s="208"/>
      <c r="BK22" s="208"/>
      <c r="BL22" s="209"/>
    </row>
    <row r="23" spans="1:64" ht="12.75">
      <c r="A23" s="235" t="s">
        <v>159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10"/>
      <c r="V23" s="211"/>
      <c r="W23" s="211"/>
      <c r="X23" s="211"/>
      <c r="Y23" s="211"/>
      <c r="Z23" s="211"/>
      <c r="AA23" s="211"/>
      <c r="AB23" s="212"/>
      <c r="AC23" s="210"/>
      <c r="AD23" s="211"/>
      <c r="AE23" s="211"/>
      <c r="AF23" s="211"/>
      <c r="AG23" s="211"/>
      <c r="AH23" s="211"/>
      <c r="AI23" s="211"/>
      <c r="AJ23" s="212"/>
      <c r="AK23" s="282"/>
      <c r="AL23" s="283"/>
      <c r="AM23" s="283"/>
      <c r="AN23" s="283"/>
      <c r="AO23" s="283"/>
      <c r="AP23" s="283"/>
      <c r="AQ23" s="283"/>
      <c r="AR23" s="283"/>
      <c r="AS23" s="284"/>
      <c r="AT23" s="210"/>
      <c r="AU23" s="211"/>
      <c r="AV23" s="211"/>
      <c r="AW23" s="211"/>
      <c r="AX23" s="211"/>
      <c r="AY23" s="211"/>
      <c r="AZ23" s="211"/>
      <c r="BA23" s="211"/>
      <c r="BB23" s="211"/>
      <c r="BC23" s="212"/>
      <c r="BD23" s="210"/>
      <c r="BE23" s="211"/>
      <c r="BF23" s="211"/>
      <c r="BG23" s="211"/>
      <c r="BH23" s="211"/>
      <c r="BI23" s="211"/>
      <c r="BJ23" s="211"/>
      <c r="BK23" s="211"/>
      <c r="BL23" s="212"/>
    </row>
    <row r="24" spans="1:64" ht="12.75">
      <c r="A24" s="235" t="s">
        <v>160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10"/>
      <c r="V24" s="211"/>
      <c r="W24" s="211"/>
      <c r="X24" s="211"/>
      <c r="Y24" s="211"/>
      <c r="Z24" s="211"/>
      <c r="AA24" s="211"/>
      <c r="AB24" s="212"/>
      <c r="AC24" s="210"/>
      <c r="AD24" s="211"/>
      <c r="AE24" s="211"/>
      <c r="AF24" s="211"/>
      <c r="AG24" s="211"/>
      <c r="AH24" s="211"/>
      <c r="AI24" s="211"/>
      <c r="AJ24" s="212"/>
      <c r="AK24" s="282"/>
      <c r="AL24" s="283"/>
      <c r="AM24" s="283"/>
      <c r="AN24" s="283"/>
      <c r="AO24" s="283"/>
      <c r="AP24" s="283"/>
      <c r="AQ24" s="283"/>
      <c r="AR24" s="283"/>
      <c r="AS24" s="284"/>
      <c r="AT24" s="210"/>
      <c r="AU24" s="211"/>
      <c r="AV24" s="211"/>
      <c r="AW24" s="211"/>
      <c r="AX24" s="211"/>
      <c r="AY24" s="211"/>
      <c r="AZ24" s="211"/>
      <c r="BA24" s="211"/>
      <c r="BB24" s="211"/>
      <c r="BC24" s="212"/>
      <c r="BD24" s="210"/>
      <c r="BE24" s="211"/>
      <c r="BF24" s="211"/>
      <c r="BG24" s="211"/>
      <c r="BH24" s="211"/>
      <c r="BI24" s="211"/>
      <c r="BJ24" s="211"/>
      <c r="BK24" s="211"/>
      <c r="BL24" s="212"/>
    </row>
    <row r="25" spans="1:64" ht="12.75">
      <c r="A25" s="232" t="s">
        <v>161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13"/>
      <c r="V25" s="214"/>
      <c r="W25" s="214"/>
      <c r="X25" s="214"/>
      <c r="Y25" s="214"/>
      <c r="Z25" s="214"/>
      <c r="AA25" s="214"/>
      <c r="AB25" s="215"/>
      <c r="AC25" s="213"/>
      <c r="AD25" s="214"/>
      <c r="AE25" s="214"/>
      <c r="AF25" s="214"/>
      <c r="AG25" s="214"/>
      <c r="AH25" s="214"/>
      <c r="AI25" s="214"/>
      <c r="AJ25" s="215"/>
      <c r="AK25" s="279"/>
      <c r="AL25" s="280"/>
      <c r="AM25" s="280"/>
      <c r="AN25" s="280"/>
      <c r="AO25" s="280"/>
      <c r="AP25" s="280"/>
      <c r="AQ25" s="280"/>
      <c r="AR25" s="280"/>
      <c r="AS25" s="281"/>
      <c r="AT25" s="213"/>
      <c r="AU25" s="214"/>
      <c r="AV25" s="214"/>
      <c r="AW25" s="214"/>
      <c r="AX25" s="214"/>
      <c r="AY25" s="214"/>
      <c r="AZ25" s="214"/>
      <c r="BA25" s="214"/>
      <c r="BB25" s="214"/>
      <c r="BC25" s="215"/>
      <c r="BD25" s="213"/>
      <c r="BE25" s="214"/>
      <c r="BF25" s="214"/>
      <c r="BG25" s="214"/>
      <c r="BH25" s="214"/>
      <c r="BI25" s="214"/>
      <c r="BJ25" s="214"/>
      <c r="BK25" s="214"/>
      <c r="BL25" s="215"/>
    </row>
    <row r="26" spans="1:64" ht="12.75">
      <c r="A26" s="236" t="s">
        <v>162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7">
        <v>10</v>
      </c>
      <c r="V26" s="238"/>
      <c r="W26" s="238"/>
      <c r="X26" s="238"/>
      <c r="Y26" s="238"/>
      <c r="Z26" s="238"/>
      <c r="AA26" s="238"/>
      <c r="AB26" s="239"/>
      <c r="AC26" s="237">
        <v>15</v>
      </c>
      <c r="AD26" s="238"/>
      <c r="AE26" s="238"/>
      <c r="AF26" s="238"/>
      <c r="AG26" s="238"/>
      <c r="AH26" s="238"/>
      <c r="AI26" s="238"/>
      <c r="AJ26" s="239"/>
      <c r="AK26" s="276">
        <f>U26/AC26*100</f>
        <v>66.66666666666666</v>
      </c>
      <c r="AL26" s="277"/>
      <c r="AM26" s="277"/>
      <c r="AN26" s="277"/>
      <c r="AO26" s="277"/>
      <c r="AP26" s="277"/>
      <c r="AQ26" s="277"/>
      <c r="AR26" s="277"/>
      <c r="AS26" s="278"/>
      <c r="AT26" s="207"/>
      <c r="AU26" s="208"/>
      <c r="AV26" s="208"/>
      <c r="AW26" s="208"/>
      <c r="AX26" s="208"/>
      <c r="AY26" s="208"/>
      <c r="AZ26" s="208"/>
      <c r="BA26" s="208"/>
      <c r="BB26" s="208"/>
      <c r="BC26" s="209"/>
      <c r="BD26" s="207">
        <v>0.25</v>
      </c>
      <c r="BE26" s="208"/>
      <c r="BF26" s="208"/>
      <c r="BG26" s="208"/>
      <c r="BH26" s="208"/>
      <c r="BI26" s="208"/>
      <c r="BJ26" s="208"/>
      <c r="BK26" s="208"/>
      <c r="BL26" s="209"/>
    </row>
    <row r="27" spans="1:64" ht="12.75">
      <c r="A27" s="235" t="s">
        <v>163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40"/>
      <c r="V27" s="241"/>
      <c r="W27" s="241"/>
      <c r="X27" s="241"/>
      <c r="Y27" s="241"/>
      <c r="Z27" s="241"/>
      <c r="AA27" s="241"/>
      <c r="AB27" s="242"/>
      <c r="AC27" s="240"/>
      <c r="AD27" s="241"/>
      <c r="AE27" s="241"/>
      <c r="AF27" s="241"/>
      <c r="AG27" s="241"/>
      <c r="AH27" s="241"/>
      <c r="AI27" s="241"/>
      <c r="AJ27" s="242"/>
      <c r="AK27" s="282"/>
      <c r="AL27" s="283"/>
      <c r="AM27" s="283"/>
      <c r="AN27" s="283"/>
      <c r="AO27" s="283"/>
      <c r="AP27" s="283"/>
      <c r="AQ27" s="283"/>
      <c r="AR27" s="283"/>
      <c r="AS27" s="284"/>
      <c r="AT27" s="210"/>
      <c r="AU27" s="211"/>
      <c r="AV27" s="211"/>
      <c r="AW27" s="211"/>
      <c r="AX27" s="211"/>
      <c r="AY27" s="211"/>
      <c r="AZ27" s="211"/>
      <c r="BA27" s="211"/>
      <c r="BB27" s="211"/>
      <c r="BC27" s="212"/>
      <c r="BD27" s="210"/>
      <c r="BE27" s="211"/>
      <c r="BF27" s="211"/>
      <c r="BG27" s="211"/>
      <c r="BH27" s="211"/>
      <c r="BI27" s="211"/>
      <c r="BJ27" s="211"/>
      <c r="BK27" s="211"/>
      <c r="BL27" s="212"/>
    </row>
    <row r="28" spans="1:64" ht="12.75">
      <c r="A28" s="235" t="s">
        <v>164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40"/>
      <c r="V28" s="241"/>
      <c r="W28" s="241"/>
      <c r="X28" s="241"/>
      <c r="Y28" s="241"/>
      <c r="Z28" s="241"/>
      <c r="AA28" s="241"/>
      <c r="AB28" s="242"/>
      <c r="AC28" s="240"/>
      <c r="AD28" s="241"/>
      <c r="AE28" s="241"/>
      <c r="AF28" s="241"/>
      <c r="AG28" s="241"/>
      <c r="AH28" s="241"/>
      <c r="AI28" s="241"/>
      <c r="AJ28" s="242"/>
      <c r="AK28" s="282"/>
      <c r="AL28" s="283"/>
      <c r="AM28" s="283"/>
      <c r="AN28" s="283"/>
      <c r="AO28" s="283"/>
      <c r="AP28" s="283"/>
      <c r="AQ28" s="283"/>
      <c r="AR28" s="283"/>
      <c r="AS28" s="284"/>
      <c r="AT28" s="210"/>
      <c r="AU28" s="211"/>
      <c r="AV28" s="211"/>
      <c r="AW28" s="211"/>
      <c r="AX28" s="211"/>
      <c r="AY28" s="211"/>
      <c r="AZ28" s="211"/>
      <c r="BA28" s="211"/>
      <c r="BB28" s="211"/>
      <c r="BC28" s="212"/>
      <c r="BD28" s="210"/>
      <c r="BE28" s="211"/>
      <c r="BF28" s="211"/>
      <c r="BG28" s="211"/>
      <c r="BH28" s="211"/>
      <c r="BI28" s="211"/>
      <c r="BJ28" s="211"/>
      <c r="BK28" s="211"/>
      <c r="BL28" s="212"/>
    </row>
    <row r="29" spans="1:64" ht="12.75">
      <c r="A29" s="235" t="s">
        <v>165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40"/>
      <c r="V29" s="241"/>
      <c r="W29" s="241"/>
      <c r="X29" s="241"/>
      <c r="Y29" s="241"/>
      <c r="Z29" s="241"/>
      <c r="AA29" s="241"/>
      <c r="AB29" s="242"/>
      <c r="AC29" s="240"/>
      <c r="AD29" s="241"/>
      <c r="AE29" s="241"/>
      <c r="AF29" s="241"/>
      <c r="AG29" s="241"/>
      <c r="AH29" s="241"/>
      <c r="AI29" s="241"/>
      <c r="AJ29" s="242"/>
      <c r="AK29" s="282"/>
      <c r="AL29" s="283"/>
      <c r="AM29" s="283"/>
      <c r="AN29" s="283"/>
      <c r="AO29" s="283"/>
      <c r="AP29" s="283"/>
      <c r="AQ29" s="283"/>
      <c r="AR29" s="283"/>
      <c r="AS29" s="284"/>
      <c r="AT29" s="210"/>
      <c r="AU29" s="211"/>
      <c r="AV29" s="211"/>
      <c r="AW29" s="211"/>
      <c r="AX29" s="211"/>
      <c r="AY29" s="211"/>
      <c r="AZ29" s="211"/>
      <c r="BA29" s="211"/>
      <c r="BB29" s="211"/>
      <c r="BC29" s="212"/>
      <c r="BD29" s="210"/>
      <c r="BE29" s="211"/>
      <c r="BF29" s="211"/>
      <c r="BG29" s="211"/>
      <c r="BH29" s="211"/>
      <c r="BI29" s="211"/>
      <c r="BJ29" s="211"/>
      <c r="BK29" s="211"/>
      <c r="BL29" s="212"/>
    </row>
    <row r="30" spans="1:64" ht="12.75">
      <c r="A30" s="232" t="s">
        <v>166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43"/>
      <c r="V30" s="244"/>
      <c r="W30" s="244"/>
      <c r="X30" s="244"/>
      <c r="Y30" s="244"/>
      <c r="Z30" s="244"/>
      <c r="AA30" s="244"/>
      <c r="AB30" s="245"/>
      <c r="AC30" s="243"/>
      <c r="AD30" s="244"/>
      <c r="AE30" s="244"/>
      <c r="AF30" s="244"/>
      <c r="AG30" s="244"/>
      <c r="AH30" s="244"/>
      <c r="AI30" s="244"/>
      <c r="AJ30" s="245"/>
      <c r="AK30" s="279"/>
      <c r="AL30" s="280"/>
      <c r="AM30" s="280"/>
      <c r="AN30" s="280"/>
      <c r="AO30" s="280"/>
      <c r="AP30" s="280"/>
      <c r="AQ30" s="280"/>
      <c r="AR30" s="280"/>
      <c r="AS30" s="281"/>
      <c r="AT30" s="213"/>
      <c r="AU30" s="214"/>
      <c r="AV30" s="214"/>
      <c r="AW30" s="214"/>
      <c r="AX30" s="214"/>
      <c r="AY30" s="214"/>
      <c r="AZ30" s="214"/>
      <c r="BA30" s="214"/>
      <c r="BB30" s="214"/>
      <c r="BC30" s="215"/>
      <c r="BD30" s="213"/>
      <c r="BE30" s="214"/>
      <c r="BF30" s="214"/>
      <c r="BG30" s="214"/>
      <c r="BH30" s="214"/>
      <c r="BI30" s="214"/>
      <c r="BJ30" s="214"/>
      <c r="BK30" s="214"/>
      <c r="BL30" s="215"/>
    </row>
    <row r="31" spans="1:64" ht="12.75">
      <c r="A31" s="236" t="s">
        <v>167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7">
        <v>10</v>
      </c>
      <c r="V31" s="238"/>
      <c r="W31" s="238"/>
      <c r="X31" s="238"/>
      <c r="Y31" s="238"/>
      <c r="Z31" s="238"/>
      <c r="AA31" s="238"/>
      <c r="AB31" s="239"/>
      <c r="AC31" s="237">
        <v>15</v>
      </c>
      <c r="AD31" s="238"/>
      <c r="AE31" s="238"/>
      <c r="AF31" s="238"/>
      <c r="AG31" s="238"/>
      <c r="AH31" s="238"/>
      <c r="AI31" s="238"/>
      <c r="AJ31" s="239"/>
      <c r="AK31" s="276">
        <f>U31/AC31*100</f>
        <v>66.66666666666666</v>
      </c>
      <c r="AL31" s="277"/>
      <c r="AM31" s="277"/>
      <c r="AN31" s="277"/>
      <c r="AO31" s="277"/>
      <c r="AP31" s="277"/>
      <c r="AQ31" s="277"/>
      <c r="AR31" s="277"/>
      <c r="AS31" s="278"/>
      <c r="AT31" s="207"/>
      <c r="AU31" s="208"/>
      <c r="AV31" s="208"/>
      <c r="AW31" s="208"/>
      <c r="AX31" s="208"/>
      <c r="AY31" s="208"/>
      <c r="AZ31" s="208"/>
      <c r="BA31" s="208"/>
      <c r="BB31" s="208"/>
      <c r="BC31" s="209"/>
      <c r="BD31" s="207">
        <v>0.25</v>
      </c>
      <c r="BE31" s="208"/>
      <c r="BF31" s="208"/>
      <c r="BG31" s="208"/>
      <c r="BH31" s="208"/>
      <c r="BI31" s="208"/>
      <c r="BJ31" s="208"/>
      <c r="BK31" s="208"/>
      <c r="BL31" s="209"/>
    </row>
    <row r="32" spans="1:64" ht="12.75">
      <c r="A32" s="232" t="s">
        <v>168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43"/>
      <c r="V32" s="244"/>
      <c r="W32" s="244"/>
      <c r="X32" s="244"/>
      <c r="Y32" s="244"/>
      <c r="Z32" s="244"/>
      <c r="AA32" s="244"/>
      <c r="AB32" s="245"/>
      <c r="AC32" s="243"/>
      <c r="AD32" s="244"/>
      <c r="AE32" s="244"/>
      <c r="AF32" s="244"/>
      <c r="AG32" s="244"/>
      <c r="AH32" s="244"/>
      <c r="AI32" s="244"/>
      <c r="AJ32" s="245"/>
      <c r="AK32" s="279"/>
      <c r="AL32" s="280"/>
      <c r="AM32" s="280"/>
      <c r="AN32" s="280"/>
      <c r="AO32" s="280"/>
      <c r="AP32" s="280"/>
      <c r="AQ32" s="280"/>
      <c r="AR32" s="280"/>
      <c r="AS32" s="281"/>
      <c r="AT32" s="213"/>
      <c r="AU32" s="214"/>
      <c r="AV32" s="214"/>
      <c r="AW32" s="214"/>
      <c r="AX32" s="214"/>
      <c r="AY32" s="214"/>
      <c r="AZ32" s="214"/>
      <c r="BA32" s="214"/>
      <c r="BB32" s="214"/>
      <c r="BC32" s="215"/>
      <c r="BD32" s="213"/>
      <c r="BE32" s="214"/>
      <c r="BF32" s="214"/>
      <c r="BG32" s="214"/>
      <c r="BH32" s="214"/>
      <c r="BI32" s="214"/>
      <c r="BJ32" s="214"/>
      <c r="BK32" s="214"/>
      <c r="BL32" s="215"/>
    </row>
    <row r="33" spans="1:64" ht="12.75">
      <c r="A33" s="236" t="s">
        <v>169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7">
        <v>0</v>
      </c>
      <c r="V33" s="238"/>
      <c r="W33" s="238"/>
      <c r="X33" s="238"/>
      <c r="Y33" s="238"/>
      <c r="Z33" s="238"/>
      <c r="AA33" s="238"/>
      <c r="AB33" s="239"/>
      <c r="AC33" s="237">
        <v>0</v>
      </c>
      <c r="AD33" s="238"/>
      <c r="AE33" s="238"/>
      <c r="AF33" s="238"/>
      <c r="AG33" s="238"/>
      <c r="AH33" s="238"/>
      <c r="AI33" s="238"/>
      <c r="AJ33" s="239"/>
      <c r="AK33" s="237">
        <v>100</v>
      </c>
      <c r="AL33" s="238"/>
      <c r="AM33" s="238"/>
      <c r="AN33" s="238"/>
      <c r="AO33" s="238"/>
      <c r="AP33" s="238"/>
      <c r="AQ33" s="238"/>
      <c r="AR33" s="238"/>
      <c r="AS33" s="239"/>
      <c r="AT33" s="207" t="s">
        <v>56</v>
      </c>
      <c r="AU33" s="208"/>
      <c r="AV33" s="208"/>
      <c r="AW33" s="208"/>
      <c r="AX33" s="208"/>
      <c r="AY33" s="208"/>
      <c r="AZ33" s="208"/>
      <c r="BA33" s="208"/>
      <c r="BB33" s="208"/>
      <c r="BC33" s="209"/>
      <c r="BD33" s="207">
        <v>0.5</v>
      </c>
      <c r="BE33" s="208"/>
      <c r="BF33" s="208"/>
      <c r="BG33" s="208"/>
      <c r="BH33" s="208"/>
      <c r="BI33" s="208"/>
      <c r="BJ33" s="208"/>
      <c r="BK33" s="208"/>
      <c r="BL33" s="209"/>
    </row>
    <row r="34" spans="1:64" ht="12.75">
      <c r="A34" s="235" t="s">
        <v>170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40"/>
      <c r="V34" s="241"/>
      <c r="W34" s="241"/>
      <c r="X34" s="241"/>
      <c r="Y34" s="241"/>
      <c r="Z34" s="241"/>
      <c r="AA34" s="241"/>
      <c r="AB34" s="242"/>
      <c r="AC34" s="240"/>
      <c r="AD34" s="241"/>
      <c r="AE34" s="241"/>
      <c r="AF34" s="241"/>
      <c r="AG34" s="241"/>
      <c r="AH34" s="241"/>
      <c r="AI34" s="241"/>
      <c r="AJ34" s="242"/>
      <c r="AK34" s="240"/>
      <c r="AL34" s="241"/>
      <c r="AM34" s="241"/>
      <c r="AN34" s="241"/>
      <c r="AO34" s="241"/>
      <c r="AP34" s="241"/>
      <c r="AQ34" s="241"/>
      <c r="AR34" s="241"/>
      <c r="AS34" s="242"/>
      <c r="AT34" s="210"/>
      <c r="AU34" s="211"/>
      <c r="AV34" s="211"/>
      <c r="AW34" s="211"/>
      <c r="AX34" s="211"/>
      <c r="AY34" s="211"/>
      <c r="AZ34" s="211"/>
      <c r="BA34" s="211"/>
      <c r="BB34" s="211"/>
      <c r="BC34" s="212"/>
      <c r="BD34" s="210"/>
      <c r="BE34" s="211"/>
      <c r="BF34" s="211"/>
      <c r="BG34" s="211"/>
      <c r="BH34" s="211"/>
      <c r="BI34" s="211"/>
      <c r="BJ34" s="211"/>
      <c r="BK34" s="211"/>
      <c r="BL34" s="212"/>
    </row>
    <row r="35" spans="1:64" ht="12.75">
      <c r="A35" s="235" t="s">
        <v>171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40"/>
      <c r="V35" s="241"/>
      <c r="W35" s="241"/>
      <c r="X35" s="241"/>
      <c r="Y35" s="241"/>
      <c r="Z35" s="241"/>
      <c r="AA35" s="241"/>
      <c r="AB35" s="242"/>
      <c r="AC35" s="240"/>
      <c r="AD35" s="241"/>
      <c r="AE35" s="241"/>
      <c r="AF35" s="241"/>
      <c r="AG35" s="241"/>
      <c r="AH35" s="241"/>
      <c r="AI35" s="241"/>
      <c r="AJ35" s="242"/>
      <c r="AK35" s="240"/>
      <c r="AL35" s="241"/>
      <c r="AM35" s="241"/>
      <c r="AN35" s="241"/>
      <c r="AO35" s="241"/>
      <c r="AP35" s="241"/>
      <c r="AQ35" s="241"/>
      <c r="AR35" s="241"/>
      <c r="AS35" s="242"/>
      <c r="AT35" s="210"/>
      <c r="AU35" s="211"/>
      <c r="AV35" s="211"/>
      <c r="AW35" s="211"/>
      <c r="AX35" s="211"/>
      <c r="AY35" s="211"/>
      <c r="AZ35" s="211"/>
      <c r="BA35" s="211"/>
      <c r="BB35" s="211"/>
      <c r="BC35" s="212"/>
      <c r="BD35" s="210"/>
      <c r="BE35" s="211"/>
      <c r="BF35" s="211"/>
      <c r="BG35" s="211"/>
      <c r="BH35" s="211"/>
      <c r="BI35" s="211"/>
      <c r="BJ35" s="211"/>
      <c r="BK35" s="211"/>
      <c r="BL35" s="212"/>
    </row>
    <row r="36" spans="1:64" ht="12.75">
      <c r="A36" s="235" t="s">
        <v>172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40"/>
      <c r="V36" s="241"/>
      <c r="W36" s="241"/>
      <c r="X36" s="241"/>
      <c r="Y36" s="241"/>
      <c r="Z36" s="241"/>
      <c r="AA36" s="241"/>
      <c r="AB36" s="242"/>
      <c r="AC36" s="240"/>
      <c r="AD36" s="241"/>
      <c r="AE36" s="241"/>
      <c r="AF36" s="241"/>
      <c r="AG36" s="241"/>
      <c r="AH36" s="241"/>
      <c r="AI36" s="241"/>
      <c r="AJ36" s="242"/>
      <c r="AK36" s="240"/>
      <c r="AL36" s="241"/>
      <c r="AM36" s="241"/>
      <c r="AN36" s="241"/>
      <c r="AO36" s="241"/>
      <c r="AP36" s="241"/>
      <c r="AQ36" s="241"/>
      <c r="AR36" s="241"/>
      <c r="AS36" s="242"/>
      <c r="AT36" s="210"/>
      <c r="AU36" s="211"/>
      <c r="AV36" s="211"/>
      <c r="AW36" s="211"/>
      <c r="AX36" s="211"/>
      <c r="AY36" s="211"/>
      <c r="AZ36" s="211"/>
      <c r="BA36" s="211"/>
      <c r="BB36" s="211"/>
      <c r="BC36" s="212"/>
      <c r="BD36" s="210"/>
      <c r="BE36" s="211"/>
      <c r="BF36" s="211"/>
      <c r="BG36" s="211"/>
      <c r="BH36" s="211"/>
      <c r="BI36" s="211"/>
      <c r="BJ36" s="211"/>
      <c r="BK36" s="211"/>
      <c r="BL36" s="212"/>
    </row>
    <row r="37" spans="1:64" ht="12.75">
      <c r="A37" s="235" t="s">
        <v>173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40"/>
      <c r="V37" s="241"/>
      <c r="W37" s="241"/>
      <c r="X37" s="241"/>
      <c r="Y37" s="241"/>
      <c r="Z37" s="241"/>
      <c r="AA37" s="241"/>
      <c r="AB37" s="242"/>
      <c r="AC37" s="240"/>
      <c r="AD37" s="241"/>
      <c r="AE37" s="241"/>
      <c r="AF37" s="241"/>
      <c r="AG37" s="241"/>
      <c r="AH37" s="241"/>
      <c r="AI37" s="241"/>
      <c r="AJ37" s="242"/>
      <c r="AK37" s="240"/>
      <c r="AL37" s="241"/>
      <c r="AM37" s="241"/>
      <c r="AN37" s="241"/>
      <c r="AO37" s="241"/>
      <c r="AP37" s="241"/>
      <c r="AQ37" s="241"/>
      <c r="AR37" s="241"/>
      <c r="AS37" s="242"/>
      <c r="AT37" s="210"/>
      <c r="AU37" s="211"/>
      <c r="AV37" s="211"/>
      <c r="AW37" s="211"/>
      <c r="AX37" s="211"/>
      <c r="AY37" s="211"/>
      <c r="AZ37" s="211"/>
      <c r="BA37" s="211"/>
      <c r="BB37" s="211"/>
      <c r="BC37" s="212"/>
      <c r="BD37" s="210"/>
      <c r="BE37" s="211"/>
      <c r="BF37" s="211"/>
      <c r="BG37" s="211"/>
      <c r="BH37" s="211"/>
      <c r="BI37" s="211"/>
      <c r="BJ37" s="211"/>
      <c r="BK37" s="211"/>
      <c r="BL37" s="212"/>
    </row>
    <row r="38" spans="1:64" ht="12.75">
      <c r="A38" s="235" t="s">
        <v>174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40"/>
      <c r="V38" s="241"/>
      <c r="W38" s="241"/>
      <c r="X38" s="241"/>
      <c r="Y38" s="241"/>
      <c r="Z38" s="241"/>
      <c r="AA38" s="241"/>
      <c r="AB38" s="242"/>
      <c r="AC38" s="240"/>
      <c r="AD38" s="241"/>
      <c r="AE38" s="241"/>
      <c r="AF38" s="241"/>
      <c r="AG38" s="241"/>
      <c r="AH38" s="241"/>
      <c r="AI38" s="241"/>
      <c r="AJ38" s="242"/>
      <c r="AK38" s="240"/>
      <c r="AL38" s="241"/>
      <c r="AM38" s="241"/>
      <c r="AN38" s="241"/>
      <c r="AO38" s="241"/>
      <c r="AP38" s="241"/>
      <c r="AQ38" s="241"/>
      <c r="AR38" s="241"/>
      <c r="AS38" s="242"/>
      <c r="AT38" s="210"/>
      <c r="AU38" s="211"/>
      <c r="AV38" s="211"/>
      <c r="AW38" s="211"/>
      <c r="AX38" s="211"/>
      <c r="AY38" s="211"/>
      <c r="AZ38" s="211"/>
      <c r="BA38" s="211"/>
      <c r="BB38" s="211"/>
      <c r="BC38" s="212"/>
      <c r="BD38" s="210"/>
      <c r="BE38" s="211"/>
      <c r="BF38" s="211"/>
      <c r="BG38" s="211"/>
      <c r="BH38" s="211"/>
      <c r="BI38" s="211"/>
      <c r="BJ38" s="211"/>
      <c r="BK38" s="211"/>
      <c r="BL38" s="212"/>
    </row>
    <row r="39" spans="1:64" ht="12.75">
      <c r="A39" s="235" t="s">
        <v>153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40"/>
      <c r="V39" s="241"/>
      <c r="W39" s="241"/>
      <c r="X39" s="241"/>
      <c r="Y39" s="241"/>
      <c r="Z39" s="241"/>
      <c r="AA39" s="241"/>
      <c r="AB39" s="242"/>
      <c r="AC39" s="240"/>
      <c r="AD39" s="241"/>
      <c r="AE39" s="241"/>
      <c r="AF39" s="241"/>
      <c r="AG39" s="241"/>
      <c r="AH39" s="241"/>
      <c r="AI39" s="241"/>
      <c r="AJ39" s="242"/>
      <c r="AK39" s="240"/>
      <c r="AL39" s="241"/>
      <c r="AM39" s="241"/>
      <c r="AN39" s="241"/>
      <c r="AO39" s="241"/>
      <c r="AP39" s="241"/>
      <c r="AQ39" s="241"/>
      <c r="AR39" s="241"/>
      <c r="AS39" s="242"/>
      <c r="AT39" s="210"/>
      <c r="AU39" s="211"/>
      <c r="AV39" s="211"/>
      <c r="AW39" s="211"/>
      <c r="AX39" s="211"/>
      <c r="AY39" s="211"/>
      <c r="AZ39" s="211"/>
      <c r="BA39" s="211"/>
      <c r="BB39" s="211"/>
      <c r="BC39" s="212"/>
      <c r="BD39" s="210"/>
      <c r="BE39" s="211"/>
      <c r="BF39" s="211"/>
      <c r="BG39" s="211"/>
      <c r="BH39" s="211"/>
      <c r="BI39" s="211"/>
      <c r="BJ39" s="211"/>
      <c r="BK39" s="211"/>
      <c r="BL39" s="212"/>
    </row>
    <row r="40" spans="1:64" ht="12.75">
      <c r="A40" s="235" t="s">
        <v>175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40"/>
      <c r="V40" s="241"/>
      <c r="W40" s="241"/>
      <c r="X40" s="241"/>
      <c r="Y40" s="241"/>
      <c r="Z40" s="241"/>
      <c r="AA40" s="241"/>
      <c r="AB40" s="242"/>
      <c r="AC40" s="240"/>
      <c r="AD40" s="241"/>
      <c r="AE40" s="241"/>
      <c r="AF40" s="241"/>
      <c r="AG40" s="241"/>
      <c r="AH40" s="241"/>
      <c r="AI40" s="241"/>
      <c r="AJ40" s="242"/>
      <c r="AK40" s="240"/>
      <c r="AL40" s="241"/>
      <c r="AM40" s="241"/>
      <c r="AN40" s="241"/>
      <c r="AO40" s="241"/>
      <c r="AP40" s="241"/>
      <c r="AQ40" s="241"/>
      <c r="AR40" s="241"/>
      <c r="AS40" s="242"/>
      <c r="AT40" s="210"/>
      <c r="AU40" s="211"/>
      <c r="AV40" s="211"/>
      <c r="AW40" s="211"/>
      <c r="AX40" s="211"/>
      <c r="AY40" s="211"/>
      <c r="AZ40" s="211"/>
      <c r="BA40" s="211"/>
      <c r="BB40" s="211"/>
      <c r="BC40" s="212"/>
      <c r="BD40" s="210"/>
      <c r="BE40" s="211"/>
      <c r="BF40" s="211"/>
      <c r="BG40" s="211"/>
      <c r="BH40" s="211"/>
      <c r="BI40" s="211"/>
      <c r="BJ40" s="211"/>
      <c r="BK40" s="211"/>
      <c r="BL40" s="212"/>
    </row>
    <row r="41" spans="1:64" ht="12.75">
      <c r="A41" s="235" t="s">
        <v>176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40"/>
      <c r="V41" s="241"/>
      <c r="W41" s="241"/>
      <c r="X41" s="241"/>
      <c r="Y41" s="241"/>
      <c r="Z41" s="241"/>
      <c r="AA41" s="241"/>
      <c r="AB41" s="242"/>
      <c r="AC41" s="240"/>
      <c r="AD41" s="241"/>
      <c r="AE41" s="241"/>
      <c r="AF41" s="241"/>
      <c r="AG41" s="241"/>
      <c r="AH41" s="241"/>
      <c r="AI41" s="241"/>
      <c r="AJ41" s="242"/>
      <c r="AK41" s="240"/>
      <c r="AL41" s="241"/>
      <c r="AM41" s="241"/>
      <c r="AN41" s="241"/>
      <c r="AO41" s="241"/>
      <c r="AP41" s="241"/>
      <c r="AQ41" s="241"/>
      <c r="AR41" s="241"/>
      <c r="AS41" s="242"/>
      <c r="AT41" s="210"/>
      <c r="AU41" s="211"/>
      <c r="AV41" s="211"/>
      <c r="AW41" s="211"/>
      <c r="AX41" s="211"/>
      <c r="AY41" s="211"/>
      <c r="AZ41" s="211"/>
      <c r="BA41" s="211"/>
      <c r="BB41" s="211"/>
      <c r="BC41" s="212"/>
      <c r="BD41" s="210"/>
      <c r="BE41" s="211"/>
      <c r="BF41" s="211"/>
      <c r="BG41" s="211"/>
      <c r="BH41" s="211"/>
      <c r="BI41" s="211"/>
      <c r="BJ41" s="211"/>
      <c r="BK41" s="211"/>
      <c r="BL41" s="212"/>
    </row>
    <row r="42" spans="1:64" ht="12.75">
      <c r="A42" s="232" t="s">
        <v>177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43"/>
      <c r="V42" s="244"/>
      <c r="W42" s="244"/>
      <c r="X42" s="244"/>
      <c r="Y42" s="244"/>
      <c r="Z42" s="244"/>
      <c r="AA42" s="244"/>
      <c r="AB42" s="245"/>
      <c r="AC42" s="243"/>
      <c r="AD42" s="244"/>
      <c r="AE42" s="244"/>
      <c r="AF42" s="244"/>
      <c r="AG42" s="244"/>
      <c r="AH42" s="244"/>
      <c r="AI42" s="244"/>
      <c r="AJ42" s="245"/>
      <c r="AK42" s="243"/>
      <c r="AL42" s="244"/>
      <c r="AM42" s="244"/>
      <c r="AN42" s="244"/>
      <c r="AO42" s="244"/>
      <c r="AP42" s="244"/>
      <c r="AQ42" s="244"/>
      <c r="AR42" s="244"/>
      <c r="AS42" s="245"/>
      <c r="AT42" s="213"/>
      <c r="AU42" s="214"/>
      <c r="AV42" s="214"/>
      <c r="AW42" s="214"/>
      <c r="AX42" s="214"/>
      <c r="AY42" s="214"/>
      <c r="AZ42" s="214"/>
      <c r="BA42" s="214"/>
      <c r="BB42" s="214"/>
      <c r="BC42" s="215"/>
      <c r="BD42" s="213"/>
      <c r="BE42" s="214"/>
      <c r="BF42" s="214"/>
      <c r="BG42" s="214"/>
      <c r="BH42" s="214"/>
      <c r="BI42" s="214"/>
      <c r="BJ42" s="214"/>
      <c r="BK42" s="214"/>
      <c r="BL42" s="215"/>
    </row>
    <row r="43" spans="1:64" ht="12.75">
      <c r="A43" s="236" t="s">
        <v>178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61" t="s">
        <v>266</v>
      </c>
      <c r="V43" s="248"/>
      <c r="W43" s="248"/>
      <c r="X43" s="248"/>
      <c r="Y43" s="248"/>
      <c r="Z43" s="248"/>
      <c r="AA43" s="248"/>
      <c r="AB43" s="249"/>
      <c r="AC43" s="247" t="s">
        <v>266</v>
      </c>
      <c r="AD43" s="248"/>
      <c r="AE43" s="248"/>
      <c r="AF43" s="248"/>
      <c r="AG43" s="248"/>
      <c r="AH43" s="248"/>
      <c r="AI43" s="248"/>
      <c r="AJ43" s="249"/>
      <c r="AK43" s="247" t="s">
        <v>266</v>
      </c>
      <c r="AL43" s="248"/>
      <c r="AM43" s="248"/>
      <c r="AN43" s="248"/>
      <c r="AO43" s="248"/>
      <c r="AP43" s="248"/>
      <c r="AQ43" s="248"/>
      <c r="AR43" s="248"/>
      <c r="AS43" s="249"/>
      <c r="AT43" s="247"/>
      <c r="AU43" s="248"/>
      <c r="AV43" s="248"/>
      <c r="AW43" s="248"/>
      <c r="AX43" s="248"/>
      <c r="AY43" s="248"/>
      <c r="AZ43" s="248"/>
      <c r="BA43" s="248"/>
      <c r="BB43" s="248"/>
      <c r="BC43" s="249"/>
      <c r="BD43" s="247">
        <v>0.5</v>
      </c>
      <c r="BE43" s="248"/>
      <c r="BF43" s="248"/>
      <c r="BG43" s="248"/>
      <c r="BH43" s="248"/>
      <c r="BI43" s="248"/>
      <c r="BJ43" s="248"/>
      <c r="BK43" s="248"/>
      <c r="BL43" s="249"/>
    </row>
    <row r="44" spans="1:64" ht="12.75">
      <c r="A44" s="235" t="s">
        <v>179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50"/>
      <c r="V44" s="251"/>
      <c r="W44" s="251"/>
      <c r="X44" s="251"/>
      <c r="Y44" s="251"/>
      <c r="Z44" s="251"/>
      <c r="AA44" s="251"/>
      <c r="AB44" s="252"/>
      <c r="AC44" s="250"/>
      <c r="AD44" s="251"/>
      <c r="AE44" s="251"/>
      <c r="AF44" s="251"/>
      <c r="AG44" s="251"/>
      <c r="AH44" s="251"/>
      <c r="AI44" s="251"/>
      <c r="AJ44" s="252"/>
      <c r="AK44" s="250"/>
      <c r="AL44" s="251"/>
      <c r="AM44" s="251"/>
      <c r="AN44" s="251"/>
      <c r="AO44" s="251"/>
      <c r="AP44" s="251"/>
      <c r="AQ44" s="251"/>
      <c r="AR44" s="251"/>
      <c r="AS44" s="252"/>
      <c r="AT44" s="250"/>
      <c r="AU44" s="251"/>
      <c r="AV44" s="251"/>
      <c r="AW44" s="251"/>
      <c r="AX44" s="251"/>
      <c r="AY44" s="251"/>
      <c r="AZ44" s="251"/>
      <c r="BA44" s="251"/>
      <c r="BB44" s="251"/>
      <c r="BC44" s="252"/>
      <c r="BD44" s="250"/>
      <c r="BE44" s="251"/>
      <c r="BF44" s="251"/>
      <c r="BG44" s="251"/>
      <c r="BH44" s="251"/>
      <c r="BI44" s="251"/>
      <c r="BJ44" s="251"/>
      <c r="BK44" s="251"/>
      <c r="BL44" s="252"/>
    </row>
    <row r="45" spans="1:64" ht="12.75">
      <c r="A45" s="235" t="s">
        <v>180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50"/>
      <c r="V45" s="251"/>
      <c r="W45" s="251"/>
      <c r="X45" s="251"/>
      <c r="Y45" s="251"/>
      <c r="Z45" s="251"/>
      <c r="AA45" s="251"/>
      <c r="AB45" s="252"/>
      <c r="AC45" s="250"/>
      <c r="AD45" s="251"/>
      <c r="AE45" s="251"/>
      <c r="AF45" s="251"/>
      <c r="AG45" s="251"/>
      <c r="AH45" s="251"/>
      <c r="AI45" s="251"/>
      <c r="AJ45" s="252"/>
      <c r="AK45" s="250"/>
      <c r="AL45" s="251"/>
      <c r="AM45" s="251"/>
      <c r="AN45" s="251"/>
      <c r="AO45" s="251"/>
      <c r="AP45" s="251"/>
      <c r="AQ45" s="251"/>
      <c r="AR45" s="251"/>
      <c r="AS45" s="252"/>
      <c r="AT45" s="250"/>
      <c r="AU45" s="251"/>
      <c r="AV45" s="251"/>
      <c r="AW45" s="251"/>
      <c r="AX45" s="251"/>
      <c r="AY45" s="251"/>
      <c r="AZ45" s="251"/>
      <c r="BA45" s="251"/>
      <c r="BB45" s="251"/>
      <c r="BC45" s="252"/>
      <c r="BD45" s="250"/>
      <c r="BE45" s="251"/>
      <c r="BF45" s="251"/>
      <c r="BG45" s="251"/>
      <c r="BH45" s="251"/>
      <c r="BI45" s="251"/>
      <c r="BJ45" s="251"/>
      <c r="BK45" s="251"/>
      <c r="BL45" s="252"/>
    </row>
    <row r="46" spans="1:64" ht="12.75">
      <c r="A46" s="235" t="s">
        <v>181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50"/>
      <c r="V46" s="251"/>
      <c r="W46" s="251"/>
      <c r="X46" s="251"/>
      <c r="Y46" s="251"/>
      <c r="Z46" s="251"/>
      <c r="AA46" s="251"/>
      <c r="AB46" s="252"/>
      <c r="AC46" s="250"/>
      <c r="AD46" s="251"/>
      <c r="AE46" s="251"/>
      <c r="AF46" s="251"/>
      <c r="AG46" s="251"/>
      <c r="AH46" s="251"/>
      <c r="AI46" s="251"/>
      <c r="AJ46" s="252"/>
      <c r="AK46" s="250"/>
      <c r="AL46" s="251"/>
      <c r="AM46" s="251"/>
      <c r="AN46" s="251"/>
      <c r="AO46" s="251"/>
      <c r="AP46" s="251"/>
      <c r="AQ46" s="251"/>
      <c r="AR46" s="251"/>
      <c r="AS46" s="252"/>
      <c r="AT46" s="250"/>
      <c r="AU46" s="251"/>
      <c r="AV46" s="251"/>
      <c r="AW46" s="251"/>
      <c r="AX46" s="251"/>
      <c r="AY46" s="251"/>
      <c r="AZ46" s="251"/>
      <c r="BA46" s="251"/>
      <c r="BB46" s="251"/>
      <c r="BC46" s="252"/>
      <c r="BD46" s="250"/>
      <c r="BE46" s="251"/>
      <c r="BF46" s="251"/>
      <c r="BG46" s="251"/>
      <c r="BH46" s="251"/>
      <c r="BI46" s="251"/>
      <c r="BJ46" s="251"/>
      <c r="BK46" s="251"/>
      <c r="BL46" s="252"/>
    </row>
    <row r="47" spans="1:64" ht="11.25" customHeight="1">
      <c r="A47" s="232" t="s">
        <v>182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53"/>
      <c r="V47" s="254"/>
      <c r="W47" s="254"/>
      <c r="X47" s="254"/>
      <c r="Y47" s="254"/>
      <c r="Z47" s="254"/>
      <c r="AA47" s="254"/>
      <c r="AB47" s="255"/>
      <c r="AC47" s="253"/>
      <c r="AD47" s="254"/>
      <c r="AE47" s="254"/>
      <c r="AF47" s="254"/>
      <c r="AG47" s="254"/>
      <c r="AH47" s="254"/>
      <c r="AI47" s="254"/>
      <c r="AJ47" s="255"/>
      <c r="AK47" s="253"/>
      <c r="AL47" s="254"/>
      <c r="AM47" s="254"/>
      <c r="AN47" s="254"/>
      <c r="AO47" s="254"/>
      <c r="AP47" s="254"/>
      <c r="AQ47" s="254"/>
      <c r="AR47" s="254"/>
      <c r="AS47" s="255"/>
      <c r="AT47" s="253"/>
      <c r="AU47" s="254"/>
      <c r="AV47" s="254"/>
      <c r="AW47" s="254"/>
      <c r="AX47" s="254"/>
      <c r="AY47" s="254"/>
      <c r="AZ47" s="254"/>
      <c r="BA47" s="254"/>
      <c r="BB47" s="254"/>
      <c r="BC47" s="255"/>
      <c r="BD47" s="253"/>
      <c r="BE47" s="254"/>
      <c r="BF47" s="254"/>
      <c r="BG47" s="254"/>
      <c r="BH47" s="254"/>
      <c r="BI47" s="254"/>
      <c r="BJ47" s="254"/>
      <c r="BK47" s="254"/>
      <c r="BL47" s="255"/>
    </row>
    <row r="48" spans="1:64" ht="12.75">
      <c r="A48" s="236" t="s">
        <v>183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7">
        <v>0</v>
      </c>
      <c r="V48" s="238"/>
      <c r="W48" s="238"/>
      <c r="X48" s="238"/>
      <c r="Y48" s="238"/>
      <c r="Z48" s="238"/>
      <c r="AA48" s="238"/>
      <c r="AB48" s="239"/>
      <c r="AC48" s="237">
        <v>0</v>
      </c>
      <c r="AD48" s="238"/>
      <c r="AE48" s="238"/>
      <c r="AF48" s="238"/>
      <c r="AG48" s="238"/>
      <c r="AH48" s="238"/>
      <c r="AI48" s="238"/>
      <c r="AJ48" s="239"/>
      <c r="AK48" s="237">
        <v>0</v>
      </c>
      <c r="AL48" s="238"/>
      <c r="AM48" s="238"/>
      <c r="AN48" s="238"/>
      <c r="AO48" s="238"/>
      <c r="AP48" s="238"/>
      <c r="AQ48" s="238"/>
      <c r="AR48" s="238"/>
      <c r="AS48" s="239"/>
      <c r="AT48" s="207" t="s">
        <v>56</v>
      </c>
      <c r="AU48" s="208"/>
      <c r="AV48" s="208"/>
      <c r="AW48" s="208"/>
      <c r="AX48" s="208"/>
      <c r="AY48" s="208"/>
      <c r="AZ48" s="208"/>
      <c r="BA48" s="208"/>
      <c r="BB48" s="208"/>
      <c r="BC48" s="209"/>
      <c r="BD48" s="207">
        <v>0.5</v>
      </c>
      <c r="BE48" s="208"/>
      <c r="BF48" s="208"/>
      <c r="BG48" s="208"/>
      <c r="BH48" s="208"/>
      <c r="BI48" s="208"/>
      <c r="BJ48" s="208"/>
      <c r="BK48" s="208"/>
      <c r="BL48" s="209"/>
    </row>
    <row r="49" spans="1:64" ht="12.75">
      <c r="A49" s="235" t="s">
        <v>184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40"/>
      <c r="V49" s="241"/>
      <c r="W49" s="241"/>
      <c r="X49" s="241"/>
      <c r="Y49" s="241"/>
      <c r="Z49" s="241"/>
      <c r="AA49" s="241"/>
      <c r="AB49" s="242"/>
      <c r="AC49" s="240"/>
      <c r="AD49" s="241"/>
      <c r="AE49" s="241"/>
      <c r="AF49" s="241"/>
      <c r="AG49" s="241"/>
      <c r="AH49" s="241"/>
      <c r="AI49" s="241"/>
      <c r="AJ49" s="242"/>
      <c r="AK49" s="240"/>
      <c r="AL49" s="241"/>
      <c r="AM49" s="241"/>
      <c r="AN49" s="241"/>
      <c r="AO49" s="241"/>
      <c r="AP49" s="241"/>
      <c r="AQ49" s="241"/>
      <c r="AR49" s="241"/>
      <c r="AS49" s="242"/>
      <c r="AT49" s="210"/>
      <c r="AU49" s="211"/>
      <c r="AV49" s="211"/>
      <c r="AW49" s="211"/>
      <c r="AX49" s="211"/>
      <c r="AY49" s="211"/>
      <c r="AZ49" s="211"/>
      <c r="BA49" s="211"/>
      <c r="BB49" s="211"/>
      <c r="BC49" s="212"/>
      <c r="BD49" s="210"/>
      <c r="BE49" s="211"/>
      <c r="BF49" s="211"/>
      <c r="BG49" s="211"/>
      <c r="BH49" s="211"/>
      <c r="BI49" s="211"/>
      <c r="BJ49" s="211"/>
      <c r="BK49" s="211"/>
      <c r="BL49" s="212"/>
    </row>
    <row r="50" spans="1:64" ht="12.75">
      <c r="A50" s="235" t="s">
        <v>185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40"/>
      <c r="V50" s="241"/>
      <c r="W50" s="241"/>
      <c r="X50" s="241"/>
      <c r="Y50" s="241"/>
      <c r="Z50" s="241"/>
      <c r="AA50" s="241"/>
      <c r="AB50" s="242"/>
      <c r="AC50" s="240"/>
      <c r="AD50" s="241"/>
      <c r="AE50" s="241"/>
      <c r="AF50" s="241"/>
      <c r="AG50" s="241"/>
      <c r="AH50" s="241"/>
      <c r="AI50" s="241"/>
      <c r="AJ50" s="242"/>
      <c r="AK50" s="240"/>
      <c r="AL50" s="241"/>
      <c r="AM50" s="241"/>
      <c r="AN50" s="241"/>
      <c r="AO50" s="241"/>
      <c r="AP50" s="241"/>
      <c r="AQ50" s="241"/>
      <c r="AR50" s="241"/>
      <c r="AS50" s="242"/>
      <c r="AT50" s="210"/>
      <c r="AU50" s="211"/>
      <c r="AV50" s="211"/>
      <c r="AW50" s="211"/>
      <c r="AX50" s="211"/>
      <c r="AY50" s="211"/>
      <c r="AZ50" s="211"/>
      <c r="BA50" s="211"/>
      <c r="BB50" s="211"/>
      <c r="BC50" s="212"/>
      <c r="BD50" s="210"/>
      <c r="BE50" s="211"/>
      <c r="BF50" s="211"/>
      <c r="BG50" s="211"/>
      <c r="BH50" s="211"/>
      <c r="BI50" s="211"/>
      <c r="BJ50" s="211"/>
      <c r="BK50" s="211"/>
      <c r="BL50" s="212"/>
    </row>
    <row r="51" spans="1:64" ht="12.75">
      <c r="A51" s="235" t="s">
        <v>186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40"/>
      <c r="V51" s="241"/>
      <c r="W51" s="241"/>
      <c r="X51" s="241"/>
      <c r="Y51" s="241"/>
      <c r="Z51" s="241"/>
      <c r="AA51" s="241"/>
      <c r="AB51" s="242"/>
      <c r="AC51" s="240"/>
      <c r="AD51" s="241"/>
      <c r="AE51" s="241"/>
      <c r="AF51" s="241"/>
      <c r="AG51" s="241"/>
      <c r="AH51" s="241"/>
      <c r="AI51" s="241"/>
      <c r="AJ51" s="242"/>
      <c r="AK51" s="240"/>
      <c r="AL51" s="241"/>
      <c r="AM51" s="241"/>
      <c r="AN51" s="241"/>
      <c r="AO51" s="241"/>
      <c r="AP51" s="241"/>
      <c r="AQ51" s="241"/>
      <c r="AR51" s="241"/>
      <c r="AS51" s="242"/>
      <c r="AT51" s="210"/>
      <c r="AU51" s="211"/>
      <c r="AV51" s="211"/>
      <c r="AW51" s="211"/>
      <c r="AX51" s="211"/>
      <c r="AY51" s="211"/>
      <c r="AZ51" s="211"/>
      <c r="BA51" s="211"/>
      <c r="BB51" s="211"/>
      <c r="BC51" s="212"/>
      <c r="BD51" s="210"/>
      <c r="BE51" s="211"/>
      <c r="BF51" s="211"/>
      <c r="BG51" s="211"/>
      <c r="BH51" s="211"/>
      <c r="BI51" s="211"/>
      <c r="BJ51" s="211"/>
      <c r="BK51" s="211"/>
      <c r="BL51" s="212"/>
    </row>
    <row r="52" spans="1:64" ht="12.75">
      <c r="A52" s="235" t="s">
        <v>187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40"/>
      <c r="V52" s="241"/>
      <c r="W52" s="241"/>
      <c r="X52" s="241"/>
      <c r="Y52" s="241"/>
      <c r="Z52" s="241"/>
      <c r="AA52" s="241"/>
      <c r="AB52" s="242"/>
      <c r="AC52" s="240"/>
      <c r="AD52" s="241"/>
      <c r="AE52" s="241"/>
      <c r="AF52" s="241"/>
      <c r="AG52" s="241"/>
      <c r="AH52" s="241"/>
      <c r="AI52" s="241"/>
      <c r="AJ52" s="242"/>
      <c r="AK52" s="240"/>
      <c r="AL52" s="241"/>
      <c r="AM52" s="241"/>
      <c r="AN52" s="241"/>
      <c r="AO52" s="241"/>
      <c r="AP52" s="241"/>
      <c r="AQ52" s="241"/>
      <c r="AR52" s="241"/>
      <c r="AS52" s="242"/>
      <c r="AT52" s="210"/>
      <c r="AU52" s="211"/>
      <c r="AV52" s="211"/>
      <c r="AW52" s="211"/>
      <c r="AX52" s="211"/>
      <c r="AY52" s="211"/>
      <c r="AZ52" s="211"/>
      <c r="BA52" s="211"/>
      <c r="BB52" s="211"/>
      <c r="BC52" s="212"/>
      <c r="BD52" s="210"/>
      <c r="BE52" s="211"/>
      <c r="BF52" s="211"/>
      <c r="BG52" s="211"/>
      <c r="BH52" s="211"/>
      <c r="BI52" s="211"/>
      <c r="BJ52" s="211"/>
      <c r="BK52" s="211"/>
      <c r="BL52" s="212"/>
    </row>
    <row r="53" spans="1:64" ht="12.75">
      <c r="A53" s="232" t="s">
        <v>188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43"/>
      <c r="V53" s="244"/>
      <c r="W53" s="244"/>
      <c r="X53" s="244"/>
      <c r="Y53" s="244"/>
      <c r="Z53" s="244"/>
      <c r="AA53" s="244"/>
      <c r="AB53" s="245"/>
      <c r="AC53" s="243"/>
      <c r="AD53" s="244"/>
      <c r="AE53" s="244"/>
      <c r="AF53" s="244"/>
      <c r="AG53" s="244"/>
      <c r="AH53" s="244"/>
      <c r="AI53" s="244"/>
      <c r="AJ53" s="245"/>
      <c r="AK53" s="243"/>
      <c r="AL53" s="244"/>
      <c r="AM53" s="244"/>
      <c r="AN53" s="244"/>
      <c r="AO53" s="244"/>
      <c r="AP53" s="244"/>
      <c r="AQ53" s="244"/>
      <c r="AR53" s="244"/>
      <c r="AS53" s="245"/>
      <c r="AT53" s="213"/>
      <c r="AU53" s="214"/>
      <c r="AV53" s="214"/>
      <c r="AW53" s="214"/>
      <c r="AX53" s="214"/>
      <c r="AY53" s="214"/>
      <c r="AZ53" s="214"/>
      <c r="BA53" s="214"/>
      <c r="BB53" s="214"/>
      <c r="BC53" s="215"/>
      <c r="BD53" s="213"/>
      <c r="BE53" s="214"/>
      <c r="BF53" s="214"/>
      <c r="BG53" s="214"/>
      <c r="BH53" s="214"/>
      <c r="BI53" s="214"/>
      <c r="BJ53" s="214"/>
      <c r="BK53" s="214"/>
      <c r="BL53" s="215"/>
    </row>
    <row r="54" spans="1:64" ht="12.75">
      <c r="A54" s="236" t="s">
        <v>189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47" t="s">
        <v>38</v>
      </c>
      <c r="V54" s="248"/>
      <c r="W54" s="248"/>
      <c r="X54" s="248"/>
      <c r="Y54" s="248"/>
      <c r="Z54" s="248"/>
      <c r="AA54" s="248"/>
      <c r="AB54" s="249"/>
      <c r="AC54" s="247" t="s">
        <v>38</v>
      </c>
      <c r="AD54" s="248"/>
      <c r="AE54" s="248"/>
      <c r="AF54" s="248"/>
      <c r="AG54" s="248"/>
      <c r="AH54" s="248"/>
      <c r="AI54" s="248"/>
      <c r="AJ54" s="249"/>
      <c r="AK54" s="247" t="s">
        <v>38</v>
      </c>
      <c r="AL54" s="248"/>
      <c r="AM54" s="248"/>
      <c r="AN54" s="248"/>
      <c r="AO54" s="248"/>
      <c r="AP54" s="248"/>
      <c r="AQ54" s="248"/>
      <c r="AR54" s="248"/>
      <c r="AS54" s="249"/>
      <c r="AT54" s="247" t="s">
        <v>38</v>
      </c>
      <c r="AU54" s="248"/>
      <c r="AV54" s="248"/>
      <c r="AW54" s="248"/>
      <c r="AX54" s="248"/>
      <c r="AY54" s="248"/>
      <c r="AZ54" s="248"/>
      <c r="BA54" s="248"/>
      <c r="BB54" s="248"/>
      <c r="BC54" s="249"/>
      <c r="BD54" s="247">
        <v>0.5</v>
      </c>
      <c r="BE54" s="248"/>
      <c r="BF54" s="248"/>
      <c r="BG54" s="248"/>
      <c r="BH54" s="248"/>
      <c r="BI54" s="248"/>
      <c r="BJ54" s="248"/>
      <c r="BK54" s="248"/>
      <c r="BL54" s="249"/>
    </row>
    <row r="55" spans="1:64" ht="12.75">
      <c r="A55" s="256" t="s">
        <v>190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50"/>
      <c r="V55" s="251"/>
      <c r="W55" s="251"/>
      <c r="X55" s="251"/>
      <c r="Y55" s="251"/>
      <c r="Z55" s="251"/>
      <c r="AA55" s="251"/>
      <c r="AB55" s="252"/>
      <c r="AC55" s="250"/>
      <c r="AD55" s="251"/>
      <c r="AE55" s="251"/>
      <c r="AF55" s="251"/>
      <c r="AG55" s="251"/>
      <c r="AH55" s="251"/>
      <c r="AI55" s="251"/>
      <c r="AJ55" s="252"/>
      <c r="AK55" s="250"/>
      <c r="AL55" s="251"/>
      <c r="AM55" s="251"/>
      <c r="AN55" s="251"/>
      <c r="AO55" s="251"/>
      <c r="AP55" s="251"/>
      <c r="AQ55" s="251"/>
      <c r="AR55" s="251"/>
      <c r="AS55" s="252"/>
      <c r="AT55" s="250"/>
      <c r="AU55" s="251"/>
      <c r="AV55" s="251"/>
      <c r="AW55" s="251"/>
      <c r="AX55" s="251"/>
      <c r="AY55" s="251"/>
      <c r="AZ55" s="251"/>
      <c r="BA55" s="251"/>
      <c r="BB55" s="251"/>
      <c r="BC55" s="252"/>
      <c r="BD55" s="250"/>
      <c r="BE55" s="251"/>
      <c r="BF55" s="251"/>
      <c r="BG55" s="251"/>
      <c r="BH55" s="251"/>
      <c r="BI55" s="251"/>
      <c r="BJ55" s="251"/>
      <c r="BK55" s="251"/>
      <c r="BL55" s="252"/>
    </row>
    <row r="56" spans="1:64" ht="12.75">
      <c r="A56" s="235" t="s">
        <v>191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50"/>
      <c r="V56" s="251"/>
      <c r="W56" s="251"/>
      <c r="X56" s="251"/>
      <c r="Y56" s="251"/>
      <c r="Z56" s="251"/>
      <c r="AA56" s="251"/>
      <c r="AB56" s="252"/>
      <c r="AC56" s="250"/>
      <c r="AD56" s="251"/>
      <c r="AE56" s="251"/>
      <c r="AF56" s="251"/>
      <c r="AG56" s="251"/>
      <c r="AH56" s="251"/>
      <c r="AI56" s="251"/>
      <c r="AJ56" s="252"/>
      <c r="AK56" s="250"/>
      <c r="AL56" s="251"/>
      <c r="AM56" s="251"/>
      <c r="AN56" s="251"/>
      <c r="AO56" s="251"/>
      <c r="AP56" s="251"/>
      <c r="AQ56" s="251"/>
      <c r="AR56" s="251"/>
      <c r="AS56" s="252"/>
      <c r="AT56" s="250"/>
      <c r="AU56" s="251"/>
      <c r="AV56" s="251"/>
      <c r="AW56" s="251"/>
      <c r="AX56" s="251"/>
      <c r="AY56" s="251"/>
      <c r="AZ56" s="251"/>
      <c r="BA56" s="251"/>
      <c r="BB56" s="251"/>
      <c r="BC56" s="252"/>
      <c r="BD56" s="250"/>
      <c r="BE56" s="251"/>
      <c r="BF56" s="251"/>
      <c r="BG56" s="251"/>
      <c r="BH56" s="251"/>
      <c r="BI56" s="251"/>
      <c r="BJ56" s="251"/>
      <c r="BK56" s="251"/>
      <c r="BL56" s="252"/>
    </row>
    <row r="57" spans="1:64" ht="12.75">
      <c r="A57" s="232" t="s">
        <v>192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53"/>
      <c r="V57" s="254"/>
      <c r="W57" s="254"/>
      <c r="X57" s="254"/>
      <c r="Y57" s="254"/>
      <c r="Z57" s="254"/>
      <c r="AA57" s="254"/>
      <c r="AB57" s="255"/>
      <c r="AC57" s="253"/>
      <c r="AD57" s="254"/>
      <c r="AE57" s="254"/>
      <c r="AF57" s="254"/>
      <c r="AG57" s="254"/>
      <c r="AH57" s="254"/>
      <c r="AI57" s="254"/>
      <c r="AJ57" s="255"/>
      <c r="AK57" s="253"/>
      <c r="AL57" s="254"/>
      <c r="AM57" s="254"/>
      <c r="AN57" s="254"/>
      <c r="AO57" s="254"/>
      <c r="AP57" s="254"/>
      <c r="AQ57" s="254"/>
      <c r="AR57" s="254"/>
      <c r="AS57" s="255"/>
      <c r="AT57" s="253"/>
      <c r="AU57" s="254"/>
      <c r="AV57" s="254"/>
      <c r="AW57" s="254"/>
      <c r="AX57" s="254"/>
      <c r="AY57" s="254"/>
      <c r="AZ57" s="254"/>
      <c r="BA57" s="254"/>
      <c r="BB57" s="254"/>
      <c r="BC57" s="255"/>
      <c r="BD57" s="253"/>
      <c r="BE57" s="254"/>
      <c r="BF57" s="254"/>
      <c r="BG57" s="254"/>
      <c r="BH57" s="254"/>
      <c r="BI57" s="254"/>
      <c r="BJ57" s="254"/>
      <c r="BK57" s="254"/>
      <c r="BL57" s="255"/>
    </row>
    <row r="58" spans="1:64" ht="12.75">
      <c r="A58" s="257" t="s">
        <v>46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60"/>
      <c r="BE58" s="260"/>
      <c r="BF58" s="260"/>
      <c r="BG58" s="260"/>
      <c r="BH58" s="260"/>
      <c r="BI58" s="260"/>
      <c r="BJ58" s="260"/>
      <c r="BK58" s="260"/>
      <c r="BL58" s="260"/>
    </row>
    <row r="59" spans="1:64" ht="12.75">
      <c r="A59" s="246" t="s">
        <v>193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7">
        <v>1</v>
      </c>
      <c r="V59" s="238"/>
      <c r="W59" s="238"/>
      <c r="X59" s="238"/>
      <c r="Y59" s="238"/>
      <c r="Z59" s="238"/>
      <c r="AA59" s="238"/>
      <c r="AB59" s="239"/>
      <c r="AC59" s="237">
        <v>1</v>
      </c>
      <c r="AD59" s="238"/>
      <c r="AE59" s="238"/>
      <c r="AF59" s="238"/>
      <c r="AG59" s="238"/>
      <c r="AH59" s="238"/>
      <c r="AI59" s="238"/>
      <c r="AJ59" s="239"/>
      <c r="AK59" s="237">
        <v>100</v>
      </c>
      <c r="AL59" s="238"/>
      <c r="AM59" s="238"/>
      <c r="AN59" s="238"/>
      <c r="AO59" s="238"/>
      <c r="AP59" s="238"/>
      <c r="AQ59" s="238"/>
      <c r="AR59" s="238"/>
      <c r="AS59" s="239"/>
      <c r="AT59" s="207" t="s">
        <v>40</v>
      </c>
      <c r="AU59" s="208"/>
      <c r="AV59" s="208"/>
      <c r="AW59" s="208"/>
      <c r="AX59" s="208"/>
      <c r="AY59" s="208"/>
      <c r="AZ59" s="208"/>
      <c r="BA59" s="208"/>
      <c r="BB59" s="208"/>
      <c r="BC59" s="209"/>
      <c r="BD59" s="207">
        <v>0.5</v>
      </c>
      <c r="BE59" s="208"/>
      <c r="BF59" s="208"/>
      <c r="BG59" s="208"/>
      <c r="BH59" s="208"/>
      <c r="BI59" s="208"/>
      <c r="BJ59" s="208"/>
      <c r="BK59" s="208"/>
      <c r="BL59" s="209"/>
    </row>
    <row r="60" spans="1:64" ht="12.75">
      <c r="A60" s="256" t="s">
        <v>194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40"/>
      <c r="V60" s="241"/>
      <c r="W60" s="241"/>
      <c r="X60" s="241"/>
      <c r="Y60" s="241"/>
      <c r="Z60" s="241"/>
      <c r="AA60" s="241"/>
      <c r="AB60" s="242"/>
      <c r="AC60" s="240"/>
      <c r="AD60" s="241"/>
      <c r="AE60" s="241"/>
      <c r="AF60" s="241"/>
      <c r="AG60" s="241"/>
      <c r="AH60" s="241"/>
      <c r="AI60" s="241"/>
      <c r="AJ60" s="242"/>
      <c r="AK60" s="240"/>
      <c r="AL60" s="241"/>
      <c r="AM60" s="241"/>
      <c r="AN60" s="241"/>
      <c r="AO60" s="241"/>
      <c r="AP60" s="241"/>
      <c r="AQ60" s="241"/>
      <c r="AR60" s="241"/>
      <c r="AS60" s="242"/>
      <c r="AT60" s="210"/>
      <c r="AU60" s="211"/>
      <c r="AV60" s="211"/>
      <c r="AW60" s="211"/>
      <c r="AX60" s="211"/>
      <c r="AY60" s="211"/>
      <c r="AZ60" s="211"/>
      <c r="BA60" s="211"/>
      <c r="BB60" s="211"/>
      <c r="BC60" s="212"/>
      <c r="BD60" s="210"/>
      <c r="BE60" s="211"/>
      <c r="BF60" s="211"/>
      <c r="BG60" s="211"/>
      <c r="BH60" s="211"/>
      <c r="BI60" s="211"/>
      <c r="BJ60" s="211"/>
      <c r="BK60" s="211"/>
      <c r="BL60" s="212"/>
    </row>
    <row r="61" spans="1:64" ht="12.75">
      <c r="A61" s="235" t="s">
        <v>195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40"/>
      <c r="V61" s="241"/>
      <c r="W61" s="241"/>
      <c r="X61" s="241"/>
      <c r="Y61" s="241"/>
      <c r="Z61" s="241"/>
      <c r="AA61" s="241"/>
      <c r="AB61" s="242"/>
      <c r="AC61" s="240"/>
      <c r="AD61" s="241"/>
      <c r="AE61" s="241"/>
      <c r="AF61" s="241"/>
      <c r="AG61" s="241"/>
      <c r="AH61" s="241"/>
      <c r="AI61" s="241"/>
      <c r="AJ61" s="242"/>
      <c r="AK61" s="240"/>
      <c r="AL61" s="241"/>
      <c r="AM61" s="241"/>
      <c r="AN61" s="241"/>
      <c r="AO61" s="241"/>
      <c r="AP61" s="241"/>
      <c r="AQ61" s="241"/>
      <c r="AR61" s="241"/>
      <c r="AS61" s="242"/>
      <c r="AT61" s="210"/>
      <c r="AU61" s="211"/>
      <c r="AV61" s="211"/>
      <c r="AW61" s="211"/>
      <c r="AX61" s="211"/>
      <c r="AY61" s="211"/>
      <c r="AZ61" s="211"/>
      <c r="BA61" s="211"/>
      <c r="BB61" s="211"/>
      <c r="BC61" s="212"/>
      <c r="BD61" s="210"/>
      <c r="BE61" s="211"/>
      <c r="BF61" s="211"/>
      <c r="BG61" s="211"/>
      <c r="BH61" s="211"/>
      <c r="BI61" s="211"/>
      <c r="BJ61" s="211"/>
      <c r="BK61" s="211"/>
      <c r="BL61" s="212"/>
    </row>
    <row r="62" spans="1:64" ht="12.75">
      <c r="A62" s="235" t="s">
        <v>196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40"/>
      <c r="V62" s="241"/>
      <c r="W62" s="241"/>
      <c r="X62" s="241"/>
      <c r="Y62" s="241"/>
      <c r="Z62" s="241"/>
      <c r="AA62" s="241"/>
      <c r="AB62" s="242"/>
      <c r="AC62" s="240"/>
      <c r="AD62" s="241"/>
      <c r="AE62" s="241"/>
      <c r="AF62" s="241"/>
      <c r="AG62" s="241"/>
      <c r="AH62" s="241"/>
      <c r="AI62" s="241"/>
      <c r="AJ62" s="242"/>
      <c r="AK62" s="240"/>
      <c r="AL62" s="241"/>
      <c r="AM62" s="241"/>
      <c r="AN62" s="241"/>
      <c r="AO62" s="241"/>
      <c r="AP62" s="241"/>
      <c r="AQ62" s="241"/>
      <c r="AR62" s="241"/>
      <c r="AS62" s="242"/>
      <c r="AT62" s="210"/>
      <c r="AU62" s="211"/>
      <c r="AV62" s="211"/>
      <c r="AW62" s="211"/>
      <c r="AX62" s="211"/>
      <c r="AY62" s="211"/>
      <c r="AZ62" s="211"/>
      <c r="BA62" s="211"/>
      <c r="BB62" s="211"/>
      <c r="BC62" s="212"/>
      <c r="BD62" s="210"/>
      <c r="BE62" s="211"/>
      <c r="BF62" s="211"/>
      <c r="BG62" s="211"/>
      <c r="BH62" s="211"/>
      <c r="BI62" s="211"/>
      <c r="BJ62" s="211"/>
      <c r="BK62" s="211"/>
      <c r="BL62" s="212"/>
    </row>
    <row r="63" spans="1:64" ht="12.75">
      <c r="A63" s="235" t="s">
        <v>197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40"/>
      <c r="V63" s="241"/>
      <c r="W63" s="241"/>
      <c r="X63" s="241"/>
      <c r="Y63" s="241"/>
      <c r="Z63" s="241"/>
      <c r="AA63" s="241"/>
      <c r="AB63" s="242"/>
      <c r="AC63" s="240"/>
      <c r="AD63" s="241"/>
      <c r="AE63" s="241"/>
      <c r="AF63" s="241"/>
      <c r="AG63" s="241"/>
      <c r="AH63" s="241"/>
      <c r="AI63" s="241"/>
      <c r="AJ63" s="242"/>
      <c r="AK63" s="240"/>
      <c r="AL63" s="241"/>
      <c r="AM63" s="241"/>
      <c r="AN63" s="241"/>
      <c r="AO63" s="241"/>
      <c r="AP63" s="241"/>
      <c r="AQ63" s="241"/>
      <c r="AR63" s="241"/>
      <c r="AS63" s="242"/>
      <c r="AT63" s="210"/>
      <c r="AU63" s="211"/>
      <c r="AV63" s="211"/>
      <c r="AW63" s="211"/>
      <c r="AX63" s="211"/>
      <c r="AY63" s="211"/>
      <c r="AZ63" s="211"/>
      <c r="BA63" s="211"/>
      <c r="BB63" s="211"/>
      <c r="BC63" s="212"/>
      <c r="BD63" s="210"/>
      <c r="BE63" s="211"/>
      <c r="BF63" s="211"/>
      <c r="BG63" s="211"/>
      <c r="BH63" s="211"/>
      <c r="BI63" s="211"/>
      <c r="BJ63" s="211"/>
      <c r="BK63" s="211"/>
      <c r="BL63" s="212"/>
    </row>
    <row r="64" spans="1:64" ht="12.75">
      <c r="A64" s="232" t="s">
        <v>198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43"/>
      <c r="V64" s="244"/>
      <c r="W64" s="244"/>
      <c r="X64" s="244"/>
      <c r="Y64" s="244"/>
      <c r="Z64" s="244"/>
      <c r="AA64" s="244"/>
      <c r="AB64" s="245"/>
      <c r="AC64" s="243"/>
      <c r="AD64" s="244"/>
      <c r="AE64" s="244"/>
      <c r="AF64" s="244"/>
      <c r="AG64" s="244"/>
      <c r="AH64" s="244"/>
      <c r="AI64" s="244"/>
      <c r="AJ64" s="245"/>
      <c r="AK64" s="243"/>
      <c r="AL64" s="244"/>
      <c r="AM64" s="244"/>
      <c r="AN64" s="244"/>
      <c r="AO64" s="244"/>
      <c r="AP64" s="244"/>
      <c r="AQ64" s="244"/>
      <c r="AR64" s="244"/>
      <c r="AS64" s="245"/>
      <c r="AT64" s="213"/>
      <c r="AU64" s="214"/>
      <c r="AV64" s="214"/>
      <c r="AW64" s="214"/>
      <c r="AX64" s="214"/>
      <c r="AY64" s="214"/>
      <c r="AZ64" s="214"/>
      <c r="BA64" s="214"/>
      <c r="BB64" s="214"/>
      <c r="BC64" s="215"/>
      <c r="BD64" s="213"/>
      <c r="BE64" s="214"/>
      <c r="BF64" s="214"/>
      <c r="BG64" s="214"/>
      <c r="BH64" s="214"/>
      <c r="BI64" s="214"/>
      <c r="BJ64" s="214"/>
      <c r="BK64" s="214"/>
      <c r="BL64" s="215"/>
    </row>
    <row r="65" spans="1:64" ht="12.75">
      <c r="A65" s="236" t="s">
        <v>199</v>
      </c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7">
        <v>0</v>
      </c>
      <c r="V65" s="238"/>
      <c r="W65" s="238"/>
      <c r="X65" s="238"/>
      <c r="Y65" s="238"/>
      <c r="Z65" s="238"/>
      <c r="AA65" s="238"/>
      <c r="AB65" s="239"/>
      <c r="AC65" s="237">
        <v>0</v>
      </c>
      <c r="AD65" s="238"/>
      <c r="AE65" s="238"/>
      <c r="AF65" s="238"/>
      <c r="AG65" s="238"/>
      <c r="AH65" s="238"/>
      <c r="AI65" s="238"/>
      <c r="AJ65" s="239"/>
      <c r="AK65" s="237">
        <v>100</v>
      </c>
      <c r="AL65" s="238"/>
      <c r="AM65" s="238"/>
      <c r="AN65" s="238"/>
      <c r="AO65" s="238"/>
      <c r="AP65" s="238"/>
      <c r="AQ65" s="238"/>
      <c r="AR65" s="238"/>
      <c r="AS65" s="239"/>
      <c r="AT65" s="207" t="s">
        <v>56</v>
      </c>
      <c r="AU65" s="208"/>
      <c r="AV65" s="208"/>
      <c r="AW65" s="208"/>
      <c r="AX65" s="208"/>
      <c r="AY65" s="208"/>
      <c r="AZ65" s="208"/>
      <c r="BA65" s="208"/>
      <c r="BB65" s="208"/>
      <c r="BC65" s="209"/>
      <c r="BD65" s="207">
        <v>0.5</v>
      </c>
      <c r="BE65" s="208"/>
      <c r="BF65" s="208"/>
      <c r="BG65" s="208"/>
      <c r="BH65" s="208"/>
      <c r="BI65" s="208"/>
      <c r="BJ65" s="208"/>
      <c r="BK65" s="208"/>
      <c r="BL65" s="209"/>
    </row>
    <row r="66" spans="1:64" ht="12.75">
      <c r="A66" s="235" t="s">
        <v>200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40"/>
      <c r="V66" s="241"/>
      <c r="W66" s="241"/>
      <c r="X66" s="241"/>
      <c r="Y66" s="241"/>
      <c r="Z66" s="241"/>
      <c r="AA66" s="241"/>
      <c r="AB66" s="242"/>
      <c r="AC66" s="240"/>
      <c r="AD66" s="241"/>
      <c r="AE66" s="241"/>
      <c r="AF66" s="241"/>
      <c r="AG66" s="241"/>
      <c r="AH66" s="241"/>
      <c r="AI66" s="241"/>
      <c r="AJ66" s="242"/>
      <c r="AK66" s="240"/>
      <c r="AL66" s="241"/>
      <c r="AM66" s="241"/>
      <c r="AN66" s="241"/>
      <c r="AO66" s="241"/>
      <c r="AP66" s="241"/>
      <c r="AQ66" s="241"/>
      <c r="AR66" s="241"/>
      <c r="AS66" s="242"/>
      <c r="AT66" s="210"/>
      <c r="AU66" s="211"/>
      <c r="AV66" s="211"/>
      <c r="AW66" s="211"/>
      <c r="AX66" s="211"/>
      <c r="AY66" s="211"/>
      <c r="AZ66" s="211"/>
      <c r="BA66" s="211"/>
      <c r="BB66" s="211"/>
      <c r="BC66" s="212"/>
      <c r="BD66" s="210"/>
      <c r="BE66" s="211"/>
      <c r="BF66" s="211"/>
      <c r="BG66" s="211"/>
      <c r="BH66" s="211"/>
      <c r="BI66" s="211"/>
      <c r="BJ66" s="211"/>
      <c r="BK66" s="211"/>
      <c r="BL66" s="212"/>
    </row>
    <row r="67" spans="1:64" ht="12.75">
      <c r="A67" s="235" t="s">
        <v>201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40"/>
      <c r="V67" s="241"/>
      <c r="W67" s="241"/>
      <c r="X67" s="241"/>
      <c r="Y67" s="241"/>
      <c r="Z67" s="241"/>
      <c r="AA67" s="241"/>
      <c r="AB67" s="242"/>
      <c r="AC67" s="240"/>
      <c r="AD67" s="241"/>
      <c r="AE67" s="241"/>
      <c r="AF67" s="241"/>
      <c r="AG67" s="241"/>
      <c r="AH67" s="241"/>
      <c r="AI67" s="241"/>
      <c r="AJ67" s="242"/>
      <c r="AK67" s="240"/>
      <c r="AL67" s="241"/>
      <c r="AM67" s="241"/>
      <c r="AN67" s="241"/>
      <c r="AO67" s="241"/>
      <c r="AP67" s="241"/>
      <c r="AQ67" s="241"/>
      <c r="AR67" s="241"/>
      <c r="AS67" s="242"/>
      <c r="AT67" s="210"/>
      <c r="AU67" s="211"/>
      <c r="AV67" s="211"/>
      <c r="AW67" s="211"/>
      <c r="AX67" s="211"/>
      <c r="AY67" s="211"/>
      <c r="AZ67" s="211"/>
      <c r="BA67" s="211"/>
      <c r="BB67" s="211"/>
      <c r="BC67" s="212"/>
      <c r="BD67" s="210"/>
      <c r="BE67" s="211"/>
      <c r="BF67" s="211"/>
      <c r="BG67" s="211"/>
      <c r="BH67" s="211"/>
      <c r="BI67" s="211"/>
      <c r="BJ67" s="211"/>
      <c r="BK67" s="211"/>
      <c r="BL67" s="212"/>
    </row>
    <row r="68" spans="1:64" ht="12.75">
      <c r="A68" s="235" t="s">
        <v>153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40"/>
      <c r="V68" s="241"/>
      <c r="W68" s="241"/>
      <c r="X68" s="241"/>
      <c r="Y68" s="241"/>
      <c r="Z68" s="241"/>
      <c r="AA68" s="241"/>
      <c r="AB68" s="242"/>
      <c r="AC68" s="240"/>
      <c r="AD68" s="241"/>
      <c r="AE68" s="241"/>
      <c r="AF68" s="241"/>
      <c r="AG68" s="241"/>
      <c r="AH68" s="241"/>
      <c r="AI68" s="241"/>
      <c r="AJ68" s="242"/>
      <c r="AK68" s="240"/>
      <c r="AL68" s="241"/>
      <c r="AM68" s="241"/>
      <c r="AN68" s="241"/>
      <c r="AO68" s="241"/>
      <c r="AP68" s="241"/>
      <c r="AQ68" s="241"/>
      <c r="AR68" s="241"/>
      <c r="AS68" s="242"/>
      <c r="AT68" s="210"/>
      <c r="AU68" s="211"/>
      <c r="AV68" s="211"/>
      <c r="AW68" s="211"/>
      <c r="AX68" s="211"/>
      <c r="AY68" s="211"/>
      <c r="AZ68" s="211"/>
      <c r="BA68" s="211"/>
      <c r="BB68" s="211"/>
      <c r="BC68" s="212"/>
      <c r="BD68" s="210"/>
      <c r="BE68" s="211"/>
      <c r="BF68" s="211"/>
      <c r="BG68" s="211"/>
      <c r="BH68" s="211"/>
      <c r="BI68" s="211"/>
      <c r="BJ68" s="211"/>
      <c r="BK68" s="211"/>
      <c r="BL68" s="212"/>
    </row>
    <row r="69" spans="1:64" ht="12.75">
      <c r="A69" s="235" t="s">
        <v>202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40"/>
      <c r="V69" s="241"/>
      <c r="W69" s="241"/>
      <c r="X69" s="241"/>
      <c r="Y69" s="241"/>
      <c r="Z69" s="241"/>
      <c r="AA69" s="241"/>
      <c r="AB69" s="242"/>
      <c r="AC69" s="240"/>
      <c r="AD69" s="241"/>
      <c r="AE69" s="241"/>
      <c r="AF69" s="241"/>
      <c r="AG69" s="241"/>
      <c r="AH69" s="241"/>
      <c r="AI69" s="241"/>
      <c r="AJ69" s="242"/>
      <c r="AK69" s="240"/>
      <c r="AL69" s="241"/>
      <c r="AM69" s="241"/>
      <c r="AN69" s="241"/>
      <c r="AO69" s="241"/>
      <c r="AP69" s="241"/>
      <c r="AQ69" s="241"/>
      <c r="AR69" s="241"/>
      <c r="AS69" s="242"/>
      <c r="AT69" s="210"/>
      <c r="AU69" s="211"/>
      <c r="AV69" s="211"/>
      <c r="AW69" s="211"/>
      <c r="AX69" s="211"/>
      <c r="AY69" s="211"/>
      <c r="AZ69" s="211"/>
      <c r="BA69" s="211"/>
      <c r="BB69" s="211"/>
      <c r="BC69" s="212"/>
      <c r="BD69" s="210"/>
      <c r="BE69" s="211"/>
      <c r="BF69" s="211"/>
      <c r="BG69" s="211"/>
      <c r="BH69" s="211"/>
      <c r="BI69" s="211"/>
      <c r="BJ69" s="211"/>
      <c r="BK69" s="211"/>
      <c r="BL69" s="212"/>
    </row>
    <row r="70" spans="1:64" ht="12.75">
      <c r="A70" s="235" t="s">
        <v>203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40"/>
      <c r="V70" s="241"/>
      <c r="W70" s="241"/>
      <c r="X70" s="241"/>
      <c r="Y70" s="241"/>
      <c r="Z70" s="241"/>
      <c r="AA70" s="241"/>
      <c r="AB70" s="242"/>
      <c r="AC70" s="240"/>
      <c r="AD70" s="241"/>
      <c r="AE70" s="241"/>
      <c r="AF70" s="241"/>
      <c r="AG70" s="241"/>
      <c r="AH70" s="241"/>
      <c r="AI70" s="241"/>
      <c r="AJ70" s="242"/>
      <c r="AK70" s="240"/>
      <c r="AL70" s="241"/>
      <c r="AM70" s="241"/>
      <c r="AN70" s="241"/>
      <c r="AO70" s="241"/>
      <c r="AP70" s="241"/>
      <c r="AQ70" s="241"/>
      <c r="AR70" s="241"/>
      <c r="AS70" s="242"/>
      <c r="AT70" s="210"/>
      <c r="AU70" s="211"/>
      <c r="AV70" s="211"/>
      <c r="AW70" s="211"/>
      <c r="AX70" s="211"/>
      <c r="AY70" s="211"/>
      <c r="AZ70" s="211"/>
      <c r="BA70" s="211"/>
      <c r="BB70" s="211"/>
      <c r="BC70" s="212"/>
      <c r="BD70" s="210"/>
      <c r="BE70" s="211"/>
      <c r="BF70" s="211"/>
      <c r="BG70" s="211"/>
      <c r="BH70" s="211"/>
      <c r="BI70" s="211"/>
      <c r="BJ70" s="211"/>
      <c r="BK70" s="211"/>
      <c r="BL70" s="212"/>
    </row>
    <row r="71" spans="1:64" ht="12.75">
      <c r="A71" s="235" t="s">
        <v>204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40"/>
      <c r="V71" s="241"/>
      <c r="W71" s="241"/>
      <c r="X71" s="241"/>
      <c r="Y71" s="241"/>
      <c r="Z71" s="241"/>
      <c r="AA71" s="241"/>
      <c r="AB71" s="242"/>
      <c r="AC71" s="240"/>
      <c r="AD71" s="241"/>
      <c r="AE71" s="241"/>
      <c r="AF71" s="241"/>
      <c r="AG71" s="241"/>
      <c r="AH71" s="241"/>
      <c r="AI71" s="241"/>
      <c r="AJ71" s="242"/>
      <c r="AK71" s="240"/>
      <c r="AL71" s="241"/>
      <c r="AM71" s="241"/>
      <c r="AN71" s="241"/>
      <c r="AO71" s="241"/>
      <c r="AP71" s="241"/>
      <c r="AQ71" s="241"/>
      <c r="AR71" s="241"/>
      <c r="AS71" s="242"/>
      <c r="AT71" s="210"/>
      <c r="AU71" s="211"/>
      <c r="AV71" s="211"/>
      <c r="AW71" s="211"/>
      <c r="AX71" s="211"/>
      <c r="AY71" s="211"/>
      <c r="AZ71" s="211"/>
      <c r="BA71" s="211"/>
      <c r="BB71" s="211"/>
      <c r="BC71" s="212"/>
      <c r="BD71" s="210"/>
      <c r="BE71" s="211"/>
      <c r="BF71" s="211"/>
      <c r="BG71" s="211"/>
      <c r="BH71" s="211"/>
      <c r="BI71" s="211"/>
      <c r="BJ71" s="211"/>
      <c r="BK71" s="211"/>
      <c r="BL71" s="212"/>
    </row>
    <row r="72" spans="1:64" ht="12.75">
      <c r="A72" s="256" t="s">
        <v>205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40"/>
      <c r="V72" s="241"/>
      <c r="W72" s="241"/>
      <c r="X72" s="241"/>
      <c r="Y72" s="241"/>
      <c r="Z72" s="241"/>
      <c r="AA72" s="241"/>
      <c r="AB72" s="242"/>
      <c r="AC72" s="240"/>
      <c r="AD72" s="241"/>
      <c r="AE72" s="241"/>
      <c r="AF72" s="241"/>
      <c r="AG72" s="241"/>
      <c r="AH72" s="241"/>
      <c r="AI72" s="241"/>
      <c r="AJ72" s="242"/>
      <c r="AK72" s="240"/>
      <c r="AL72" s="241"/>
      <c r="AM72" s="241"/>
      <c r="AN72" s="241"/>
      <c r="AO72" s="241"/>
      <c r="AP72" s="241"/>
      <c r="AQ72" s="241"/>
      <c r="AR72" s="241"/>
      <c r="AS72" s="242"/>
      <c r="AT72" s="210"/>
      <c r="AU72" s="211"/>
      <c r="AV72" s="211"/>
      <c r="AW72" s="211"/>
      <c r="AX72" s="211"/>
      <c r="AY72" s="211"/>
      <c r="AZ72" s="211"/>
      <c r="BA72" s="211"/>
      <c r="BB72" s="211"/>
      <c r="BC72" s="212"/>
      <c r="BD72" s="210"/>
      <c r="BE72" s="211"/>
      <c r="BF72" s="211"/>
      <c r="BG72" s="211"/>
      <c r="BH72" s="211"/>
      <c r="BI72" s="211"/>
      <c r="BJ72" s="211"/>
      <c r="BK72" s="211"/>
      <c r="BL72" s="212"/>
    </row>
    <row r="73" spans="1:64" ht="12.75">
      <c r="A73" s="256" t="s">
        <v>206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40"/>
      <c r="V73" s="241"/>
      <c r="W73" s="241"/>
      <c r="X73" s="241"/>
      <c r="Y73" s="241"/>
      <c r="Z73" s="241"/>
      <c r="AA73" s="241"/>
      <c r="AB73" s="242"/>
      <c r="AC73" s="240"/>
      <c r="AD73" s="241"/>
      <c r="AE73" s="241"/>
      <c r="AF73" s="241"/>
      <c r="AG73" s="241"/>
      <c r="AH73" s="241"/>
      <c r="AI73" s="241"/>
      <c r="AJ73" s="242"/>
      <c r="AK73" s="240"/>
      <c r="AL73" s="241"/>
      <c r="AM73" s="241"/>
      <c r="AN73" s="241"/>
      <c r="AO73" s="241"/>
      <c r="AP73" s="241"/>
      <c r="AQ73" s="241"/>
      <c r="AR73" s="241"/>
      <c r="AS73" s="242"/>
      <c r="AT73" s="210"/>
      <c r="AU73" s="211"/>
      <c r="AV73" s="211"/>
      <c r="AW73" s="211"/>
      <c r="AX73" s="211"/>
      <c r="AY73" s="211"/>
      <c r="AZ73" s="211"/>
      <c r="BA73" s="211"/>
      <c r="BB73" s="211"/>
      <c r="BC73" s="212"/>
      <c r="BD73" s="210"/>
      <c r="BE73" s="211"/>
      <c r="BF73" s="211"/>
      <c r="BG73" s="211"/>
      <c r="BH73" s="211"/>
      <c r="BI73" s="211"/>
      <c r="BJ73" s="211"/>
      <c r="BK73" s="211"/>
      <c r="BL73" s="212"/>
    </row>
    <row r="74" spans="1:64" ht="12.75">
      <c r="A74" s="232" t="s">
        <v>177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43"/>
      <c r="V74" s="244"/>
      <c r="W74" s="244"/>
      <c r="X74" s="244"/>
      <c r="Y74" s="244"/>
      <c r="Z74" s="244"/>
      <c r="AA74" s="244"/>
      <c r="AB74" s="245"/>
      <c r="AC74" s="243"/>
      <c r="AD74" s="244"/>
      <c r="AE74" s="244"/>
      <c r="AF74" s="244"/>
      <c r="AG74" s="244"/>
      <c r="AH74" s="244"/>
      <c r="AI74" s="244"/>
      <c r="AJ74" s="245"/>
      <c r="AK74" s="243"/>
      <c r="AL74" s="244"/>
      <c r="AM74" s="244"/>
      <c r="AN74" s="244"/>
      <c r="AO74" s="244"/>
      <c r="AP74" s="244"/>
      <c r="AQ74" s="244"/>
      <c r="AR74" s="244"/>
      <c r="AS74" s="245"/>
      <c r="AT74" s="213"/>
      <c r="AU74" s="214"/>
      <c r="AV74" s="214"/>
      <c r="AW74" s="214"/>
      <c r="AX74" s="214"/>
      <c r="AY74" s="214"/>
      <c r="AZ74" s="214"/>
      <c r="BA74" s="214"/>
      <c r="BB74" s="214"/>
      <c r="BC74" s="215"/>
      <c r="BD74" s="213"/>
      <c r="BE74" s="214"/>
      <c r="BF74" s="214"/>
      <c r="BG74" s="214"/>
      <c r="BH74" s="214"/>
      <c r="BI74" s="214"/>
      <c r="BJ74" s="214"/>
      <c r="BK74" s="214"/>
      <c r="BL74" s="215"/>
    </row>
    <row r="75" spans="1:64" ht="12.75">
      <c r="A75" s="246" t="s">
        <v>207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47" t="s">
        <v>38</v>
      </c>
      <c r="V75" s="248"/>
      <c r="W75" s="248"/>
      <c r="X75" s="248"/>
      <c r="Y75" s="248"/>
      <c r="Z75" s="248"/>
      <c r="AA75" s="248"/>
      <c r="AB75" s="249"/>
      <c r="AC75" s="247" t="s">
        <v>38</v>
      </c>
      <c r="AD75" s="248"/>
      <c r="AE75" s="248"/>
      <c r="AF75" s="248"/>
      <c r="AG75" s="248"/>
      <c r="AH75" s="248"/>
      <c r="AI75" s="248"/>
      <c r="AJ75" s="249"/>
      <c r="AK75" s="247" t="s">
        <v>38</v>
      </c>
      <c r="AL75" s="248"/>
      <c r="AM75" s="248"/>
      <c r="AN75" s="248"/>
      <c r="AO75" s="248"/>
      <c r="AP75" s="248"/>
      <c r="AQ75" s="248"/>
      <c r="AR75" s="248"/>
      <c r="AS75" s="249"/>
      <c r="AT75" s="247" t="s">
        <v>38</v>
      </c>
      <c r="AU75" s="248"/>
      <c r="AV75" s="248"/>
      <c r="AW75" s="248"/>
      <c r="AX75" s="248"/>
      <c r="AY75" s="248"/>
      <c r="AZ75" s="248"/>
      <c r="BA75" s="248"/>
      <c r="BB75" s="248"/>
      <c r="BC75" s="249"/>
      <c r="BD75" s="247">
        <v>0.2</v>
      </c>
      <c r="BE75" s="248"/>
      <c r="BF75" s="248"/>
      <c r="BG75" s="248"/>
      <c r="BH75" s="248"/>
      <c r="BI75" s="248"/>
      <c r="BJ75" s="248"/>
      <c r="BK75" s="248"/>
      <c r="BL75" s="249"/>
    </row>
    <row r="76" spans="1:64" ht="12.75">
      <c r="A76" s="256" t="s">
        <v>208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50"/>
      <c r="V76" s="251"/>
      <c r="W76" s="251"/>
      <c r="X76" s="251"/>
      <c r="Y76" s="251"/>
      <c r="Z76" s="251"/>
      <c r="AA76" s="251"/>
      <c r="AB76" s="252"/>
      <c r="AC76" s="250"/>
      <c r="AD76" s="251"/>
      <c r="AE76" s="251"/>
      <c r="AF76" s="251"/>
      <c r="AG76" s="251"/>
      <c r="AH76" s="251"/>
      <c r="AI76" s="251"/>
      <c r="AJ76" s="252"/>
      <c r="AK76" s="250"/>
      <c r="AL76" s="251"/>
      <c r="AM76" s="251"/>
      <c r="AN76" s="251"/>
      <c r="AO76" s="251"/>
      <c r="AP76" s="251"/>
      <c r="AQ76" s="251"/>
      <c r="AR76" s="251"/>
      <c r="AS76" s="252"/>
      <c r="AT76" s="250"/>
      <c r="AU76" s="251"/>
      <c r="AV76" s="251"/>
      <c r="AW76" s="251"/>
      <c r="AX76" s="251"/>
      <c r="AY76" s="251"/>
      <c r="AZ76" s="251"/>
      <c r="BA76" s="251"/>
      <c r="BB76" s="251"/>
      <c r="BC76" s="252"/>
      <c r="BD76" s="250"/>
      <c r="BE76" s="251"/>
      <c r="BF76" s="251"/>
      <c r="BG76" s="251"/>
      <c r="BH76" s="251"/>
      <c r="BI76" s="251"/>
      <c r="BJ76" s="251"/>
      <c r="BK76" s="251"/>
      <c r="BL76" s="252"/>
    </row>
    <row r="77" spans="1:64" ht="12.75">
      <c r="A77" s="235" t="s">
        <v>209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50"/>
      <c r="V77" s="251"/>
      <c r="W77" s="251"/>
      <c r="X77" s="251"/>
      <c r="Y77" s="251"/>
      <c r="Z77" s="251"/>
      <c r="AA77" s="251"/>
      <c r="AB77" s="252"/>
      <c r="AC77" s="250"/>
      <c r="AD77" s="251"/>
      <c r="AE77" s="251"/>
      <c r="AF77" s="251"/>
      <c r="AG77" s="251"/>
      <c r="AH77" s="251"/>
      <c r="AI77" s="251"/>
      <c r="AJ77" s="252"/>
      <c r="AK77" s="250"/>
      <c r="AL77" s="251"/>
      <c r="AM77" s="251"/>
      <c r="AN77" s="251"/>
      <c r="AO77" s="251"/>
      <c r="AP77" s="251"/>
      <c r="AQ77" s="251"/>
      <c r="AR77" s="251"/>
      <c r="AS77" s="252"/>
      <c r="AT77" s="250"/>
      <c r="AU77" s="251"/>
      <c r="AV77" s="251"/>
      <c r="AW77" s="251"/>
      <c r="AX77" s="251"/>
      <c r="AY77" s="251"/>
      <c r="AZ77" s="251"/>
      <c r="BA77" s="251"/>
      <c r="BB77" s="251"/>
      <c r="BC77" s="252"/>
      <c r="BD77" s="250"/>
      <c r="BE77" s="251"/>
      <c r="BF77" s="251"/>
      <c r="BG77" s="251"/>
      <c r="BH77" s="251"/>
      <c r="BI77" s="251"/>
      <c r="BJ77" s="251"/>
      <c r="BK77" s="251"/>
      <c r="BL77" s="252"/>
    </row>
    <row r="78" spans="1:64" ht="14.25" customHeight="1">
      <c r="A78" s="232" t="s">
        <v>210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53"/>
      <c r="V78" s="254"/>
      <c r="W78" s="254"/>
      <c r="X78" s="254"/>
      <c r="Y78" s="254"/>
      <c r="Z78" s="254"/>
      <c r="AA78" s="254"/>
      <c r="AB78" s="255"/>
      <c r="AC78" s="253"/>
      <c r="AD78" s="254"/>
      <c r="AE78" s="254"/>
      <c r="AF78" s="254"/>
      <c r="AG78" s="254"/>
      <c r="AH78" s="254"/>
      <c r="AI78" s="254"/>
      <c r="AJ78" s="255"/>
      <c r="AK78" s="253"/>
      <c r="AL78" s="254"/>
      <c r="AM78" s="254"/>
      <c r="AN78" s="254"/>
      <c r="AO78" s="254"/>
      <c r="AP78" s="254"/>
      <c r="AQ78" s="254"/>
      <c r="AR78" s="254"/>
      <c r="AS78" s="255"/>
      <c r="AT78" s="253"/>
      <c r="AU78" s="254"/>
      <c r="AV78" s="254"/>
      <c r="AW78" s="254"/>
      <c r="AX78" s="254"/>
      <c r="AY78" s="254"/>
      <c r="AZ78" s="254"/>
      <c r="BA78" s="254"/>
      <c r="BB78" s="254"/>
      <c r="BC78" s="255"/>
      <c r="BD78" s="253"/>
      <c r="BE78" s="254"/>
      <c r="BF78" s="254"/>
      <c r="BG78" s="254"/>
      <c r="BH78" s="254"/>
      <c r="BI78" s="254"/>
      <c r="BJ78" s="254"/>
      <c r="BK78" s="254"/>
      <c r="BL78" s="255"/>
    </row>
    <row r="79" spans="1:64" ht="12.75">
      <c r="A79" s="236" t="s">
        <v>211</v>
      </c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7">
        <v>0</v>
      </c>
      <c r="V79" s="238"/>
      <c r="W79" s="238"/>
      <c r="X79" s="238"/>
      <c r="Y79" s="238"/>
      <c r="Z79" s="238"/>
      <c r="AA79" s="238"/>
      <c r="AB79" s="239"/>
      <c r="AC79" s="237">
        <v>0</v>
      </c>
      <c r="AD79" s="238"/>
      <c r="AE79" s="238"/>
      <c r="AF79" s="238"/>
      <c r="AG79" s="238"/>
      <c r="AH79" s="238"/>
      <c r="AI79" s="238"/>
      <c r="AJ79" s="239"/>
      <c r="AK79" s="237">
        <v>100</v>
      </c>
      <c r="AL79" s="238"/>
      <c r="AM79" s="238"/>
      <c r="AN79" s="238"/>
      <c r="AO79" s="238"/>
      <c r="AP79" s="238"/>
      <c r="AQ79" s="238"/>
      <c r="AR79" s="238"/>
      <c r="AS79" s="239"/>
      <c r="AT79" s="207" t="s">
        <v>56</v>
      </c>
      <c r="AU79" s="208"/>
      <c r="AV79" s="208"/>
      <c r="AW79" s="208"/>
      <c r="AX79" s="208"/>
      <c r="AY79" s="208"/>
      <c r="AZ79" s="208"/>
      <c r="BA79" s="208"/>
      <c r="BB79" s="208"/>
      <c r="BC79" s="209"/>
      <c r="BD79" s="207">
        <v>0.2</v>
      </c>
      <c r="BE79" s="208"/>
      <c r="BF79" s="208"/>
      <c r="BG79" s="208"/>
      <c r="BH79" s="208"/>
      <c r="BI79" s="208"/>
      <c r="BJ79" s="208"/>
      <c r="BK79" s="208"/>
      <c r="BL79" s="209"/>
    </row>
    <row r="80" spans="1:64" ht="12.75">
      <c r="A80" s="235" t="s">
        <v>212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40"/>
      <c r="V80" s="241"/>
      <c r="W80" s="241"/>
      <c r="X80" s="241"/>
      <c r="Y80" s="241"/>
      <c r="Z80" s="241"/>
      <c r="AA80" s="241"/>
      <c r="AB80" s="242"/>
      <c r="AC80" s="240"/>
      <c r="AD80" s="241"/>
      <c r="AE80" s="241"/>
      <c r="AF80" s="241"/>
      <c r="AG80" s="241"/>
      <c r="AH80" s="241"/>
      <c r="AI80" s="241"/>
      <c r="AJ80" s="242"/>
      <c r="AK80" s="240"/>
      <c r="AL80" s="241"/>
      <c r="AM80" s="241"/>
      <c r="AN80" s="241"/>
      <c r="AO80" s="241"/>
      <c r="AP80" s="241"/>
      <c r="AQ80" s="241"/>
      <c r="AR80" s="241"/>
      <c r="AS80" s="242"/>
      <c r="AT80" s="210"/>
      <c r="AU80" s="211"/>
      <c r="AV80" s="211"/>
      <c r="AW80" s="211"/>
      <c r="AX80" s="211"/>
      <c r="AY80" s="211"/>
      <c r="AZ80" s="211"/>
      <c r="BA80" s="211"/>
      <c r="BB80" s="211"/>
      <c r="BC80" s="212"/>
      <c r="BD80" s="210"/>
      <c r="BE80" s="211"/>
      <c r="BF80" s="211"/>
      <c r="BG80" s="211"/>
      <c r="BH80" s="211"/>
      <c r="BI80" s="211"/>
      <c r="BJ80" s="211"/>
      <c r="BK80" s="211"/>
      <c r="BL80" s="212"/>
    </row>
    <row r="81" spans="1:64" ht="12.75">
      <c r="A81" s="235" t="s">
        <v>213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40"/>
      <c r="V81" s="241"/>
      <c r="W81" s="241"/>
      <c r="X81" s="241"/>
      <c r="Y81" s="241"/>
      <c r="Z81" s="241"/>
      <c r="AA81" s="241"/>
      <c r="AB81" s="242"/>
      <c r="AC81" s="240"/>
      <c r="AD81" s="241"/>
      <c r="AE81" s="241"/>
      <c r="AF81" s="241"/>
      <c r="AG81" s="241"/>
      <c r="AH81" s="241"/>
      <c r="AI81" s="241"/>
      <c r="AJ81" s="242"/>
      <c r="AK81" s="240"/>
      <c r="AL81" s="241"/>
      <c r="AM81" s="241"/>
      <c r="AN81" s="241"/>
      <c r="AO81" s="241"/>
      <c r="AP81" s="241"/>
      <c r="AQ81" s="241"/>
      <c r="AR81" s="241"/>
      <c r="AS81" s="242"/>
      <c r="AT81" s="210"/>
      <c r="AU81" s="211"/>
      <c r="AV81" s="211"/>
      <c r="AW81" s="211"/>
      <c r="AX81" s="211"/>
      <c r="AY81" s="211"/>
      <c r="AZ81" s="211"/>
      <c r="BA81" s="211"/>
      <c r="BB81" s="211"/>
      <c r="BC81" s="212"/>
      <c r="BD81" s="210"/>
      <c r="BE81" s="211"/>
      <c r="BF81" s="211"/>
      <c r="BG81" s="211"/>
      <c r="BH81" s="211"/>
      <c r="BI81" s="211"/>
      <c r="BJ81" s="211"/>
      <c r="BK81" s="211"/>
      <c r="BL81" s="212"/>
    </row>
    <row r="82" spans="1:64" ht="12.75">
      <c r="A82" s="235" t="s">
        <v>214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40"/>
      <c r="V82" s="241"/>
      <c r="W82" s="241"/>
      <c r="X82" s="241"/>
      <c r="Y82" s="241"/>
      <c r="Z82" s="241"/>
      <c r="AA82" s="241"/>
      <c r="AB82" s="242"/>
      <c r="AC82" s="240"/>
      <c r="AD82" s="241"/>
      <c r="AE82" s="241"/>
      <c r="AF82" s="241"/>
      <c r="AG82" s="241"/>
      <c r="AH82" s="241"/>
      <c r="AI82" s="241"/>
      <c r="AJ82" s="242"/>
      <c r="AK82" s="240"/>
      <c r="AL82" s="241"/>
      <c r="AM82" s="241"/>
      <c r="AN82" s="241"/>
      <c r="AO82" s="241"/>
      <c r="AP82" s="241"/>
      <c r="AQ82" s="241"/>
      <c r="AR82" s="241"/>
      <c r="AS82" s="242"/>
      <c r="AT82" s="210"/>
      <c r="AU82" s="211"/>
      <c r="AV82" s="211"/>
      <c r="AW82" s="211"/>
      <c r="AX82" s="211"/>
      <c r="AY82" s="211"/>
      <c r="AZ82" s="211"/>
      <c r="BA82" s="211"/>
      <c r="BB82" s="211"/>
      <c r="BC82" s="212"/>
      <c r="BD82" s="210"/>
      <c r="BE82" s="211"/>
      <c r="BF82" s="211"/>
      <c r="BG82" s="211"/>
      <c r="BH82" s="211"/>
      <c r="BI82" s="211"/>
      <c r="BJ82" s="211"/>
      <c r="BK82" s="211"/>
      <c r="BL82" s="212"/>
    </row>
    <row r="83" spans="1:64" ht="12.75">
      <c r="A83" s="235" t="s">
        <v>215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40"/>
      <c r="V83" s="241"/>
      <c r="W83" s="241"/>
      <c r="X83" s="241"/>
      <c r="Y83" s="241"/>
      <c r="Z83" s="241"/>
      <c r="AA83" s="241"/>
      <c r="AB83" s="242"/>
      <c r="AC83" s="240"/>
      <c r="AD83" s="241"/>
      <c r="AE83" s="241"/>
      <c r="AF83" s="241"/>
      <c r="AG83" s="241"/>
      <c r="AH83" s="241"/>
      <c r="AI83" s="241"/>
      <c r="AJ83" s="242"/>
      <c r="AK83" s="240"/>
      <c r="AL83" s="241"/>
      <c r="AM83" s="241"/>
      <c r="AN83" s="241"/>
      <c r="AO83" s="241"/>
      <c r="AP83" s="241"/>
      <c r="AQ83" s="241"/>
      <c r="AR83" s="241"/>
      <c r="AS83" s="242"/>
      <c r="AT83" s="210"/>
      <c r="AU83" s="211"/>
      <c r="AV83" s="211"/>
      <c r="AW83" s="211"/>
      <c r="AX83" s="211"/>
      <c r="AY83" s="211"/>
      <c r="AZ83" s="211"/>
      <c r="BA83" s="211"/>
      <c r="BB83" s="211"/>
      <c r="BC83" s="212"/>
      <c r="BD83" s="210"/>
      <c r="BE83" s="211"/>
      <c r="BF83" s="211"/>
      <c r="BG83" s="211"/>
      <c r="BH83" s="211"/>
      <c r="BI83" s="211"/>
      <c r="BJ83" s="211"/>
      <c r="BK83" s="211"/>
      <c r="BL83" s="212"/>
    </row>
    <row r="84" spans="1:64" ht="12.75">
      <c r="A84" s="235" t="s">
        <v>216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40"/>
      <c r="V84" s="241"/>
      <c r="W84" s="241"/>
      <c r="X84" s="241"/>
      <c r="Y84" s="241"/>
      <c r="Z84" s="241"/>
      <c r="AA84" s="241"/>
      <c r="AB84" s="242"/>
      <c r="AC84" s="240"/>
      <c r="AD84" s="241"/>
      <c r="AE84" s="241"/>
      <c r="AF84" s="241"/>
      <c r="AG84" s="241"/>
      <c r="AH84" s="241"/>
      <c r="AI84" s="241"/>
      <c r="AJ84" s="242"/>
      <c r="AK84" s="240"/>
      <c r="AL84" s="241"/>
      <c r="AM84" s="241"/>
      <c r="AN84" s="241"/>
      <c r="AO84" s="241"/>
      <c r="AP84" s="241"/>
      <c r="AQ84" s="241"/>
      <c r="AR84" s="241"/>
      <c r="AS84" s="242"/>
      <c r="AT84" s="210"/>
      <c r="AU84" s="211"/>
      <c r="AV84" s="211"/>
      <c r="AW84" s="211"/>
      <c r="AX84" s="211"/>
      <c r="AY84" s="211"/>
      <c r="AZ84" s="211"/>
      <c r="BA84" s="211"/>
      <c r="BB84" s="211"/>
      <c r="BC84" s="212"/>
      <c r="BD84" s="210"/>
      <c r="BE84" s="211"/>
      <c r="BF84" s="211"/>
      <c r="BG84" s="211"/>
      <c r="BH84" s="211"/>
      <c r="BI84" s="211"/>
      <c r="BJ84" s="211"/>
      <c r="BK84" s="211"/>
      <c r="BL84" s="212"/>
    </row>
    <row r="85" spans="1:64" ht="12.75">
      <c r="A85" s="232" t="s">
        <v>217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43"/>
      <c r="V85" s="244"/>
      <c r="W85" s="244"/>
      <c r="X85" s="244"/>
      <c r="Y85" s="244"/>
      <c r="Z85" s="244"/>
      <c r="AA85" s="244"/>
      <c r="AB85" s="245"/>
      <c r="AC85" s="243"/>
      <c r="AD85" s="244"/>
      <c r="AE85" s="244"/>
      <c r="AF85" s="244"/>
      <c r="AG85" s="244"/>
      <c r="AH85" s="244"/>
      <c r="AI85" s="244"/>
      <c r="AJ85" s="245"/>
      <c r="AK85" s="243"/>
      <c r="AL85" s="244"/>
      <c r="AM85" s="244"/>
      <c r="AN85" s="244"/>
      <c r="AO85" s="244"/>
      <c r="AP85" s="244"/>
      <c r="AQ85" s="244"/>
      <c r="AR85" s="244"/>
      <c r="AS85" s="245"/>
      <c r="AT85" s="213"/>
      <c r="AU85" s="214"/>
      <c r="AV85" s="214"/>
      <c r="AW85" s="214"/>
      <c r="AX85" s="214"/>
      <c r="AY85" s="214"/>
      <c r="AZ85" s="214"/>
      <c r="BA85" s="214"/>
      <c r="BB85" s="214"/>
      <c r="BC85" s="215"/>
      <c r="BD85" s="213"/>
      <c r="BE85" s="214"/>
      <c r="BF85" s="214"/>
      <c r="BG85" s="214"/>
      <c r="BH85" s="214"/>
      <c r="BI85" s="214"/>
      <c r="BJ85" s="214"/>
      <c r="BK85" s="214"/>
      <c r="BL85" s="215"/>
    </row>
    <row r="86" spans="1:64" ht="12.75">
      <c r="A86" s="236" t="s">
        <v>218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07" t="s">
        <v>38</v>
      </c>
      <c r="V86" s="208"/>
      <c r="W86" s="208"/>
      <c r="X86" s="208"/>
      <c r="Y86" s="208"/>
      <c r="Z86" s="208"/>
      <c r="AA86" s="208"/>
      <c r="AB86" s="209"/>
      <c r="AC86" s="207" t="s">
        <v>38</v>
      </c>
      <c r="AD86" s="208"/>
      <c r="AE86" s="208"/>
      <c r="AF86" s="208"/>
      <c r="AG86" s="208"/>
      <c r="AH86" s="208"/>
      <c r="AI86" s="208"/>
      <c r="AJ86" s="209"/>
      <c r="AK86" s="207" t="s">
        <v>38</v>
      </c>
      <c r="AL86" s="208"/>
      <c r="AM86" s="208"/>
      <c r="AN86" s="208"/>
      <c r="AO86" s="208"/>
      <c r="AP86" s="208"/>
      <c r="AQ86" s="208"/>
      <c r="AR86" s="208"/>
      <c r="AS86" s="209"/>
      <c r="AT86" s="207" t="s">
        <v>38</v>
      </c>
      <c r="AU86" s="208"/>
      <c r="AV86" s="208"/>
      <c r="AW86" s="208"/>
      <c r="AX86" s="208"/>
      <c r="AY86" s="208"/>
      <c r="AZ86" s="208"/>
      <c r="BA86" s="208"/>
      <c r="BB86" s="208"/>
      <c r="BC86" s="209"/>
      <c r="BD86" s="226">
        <f>(BD75+BD54+BD43+BD12)/4</f>
        <v>0.39375</v>
      </c>
      <c r="BE86" s="227"/>
      <c r="BF86" s="227"/>
      <c r="BG86" s="227"/>
      <c r="BH86" s="227"/>
      <c r="BI86" s="227"/>
      <c r="BJ86" s="227"/>
      <c r="BK86" s="227"/>
      <c r="BL86" s="228"/>
    </row>
    <row r="87" spans="1:64" ht="12.75">
      <c r="A87" s="232" t="s">
        <v>219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13"/>
      <c r="V87" s="214"/>
      <c r="W87" s="214"/>
      <c r="X87" s="214"/>
      <c r="Y87" s="214"/>
      <c r="Z87" s="214"/>
      <c r="AA87" s="214"/>
      <c r="AB87" s="215"/>
      <c r="AC87" s="213"/>
      <c r="AD87" s="214"/>
      <c r="AE87" s="214"/>
      <c r="AF87" s="214"/>
      <c r="AG87" s="214"/>
      <c r="AH87" s="214"/>
      <c r="AI87" s="214"/>
      <c r="AJ87" s="215"/>
      <c r="AK87" s="213"/>
      <c r="AL87" s="214"/>
      <c r="AM87" s="214"/>
      <c r="AN87" s="214"/>
      <c r="AO87" s="214"/>
      <c r="AP87" s="214"/>
      <c r="AQ87" s="214"/>
      <c r="AR87" s="214"/>
      <c r="AS87" s="215"/>
      <c r="AT87" s="213"/>
      <c r="AU87" s="214"/>
      <c r="AV87" s="214"/>
      <c r="AW87" s="214"/>
      <c r="AX87" s="214"/>
      <c r="AY87" s="214"/>
      <c r="AZ87" s="214"/>
      <c r="BA87" s="214"/>
      <c r="BB87" s="214"/>
      <c r="BC87" s="215"/>
      <c r="BD87" s="229"/>
      <c r="BE87" s="230"/>
      <c r="BF87" s="230"/>
      <c r="BG87" s="230"/>
      <c r="BH87" s="230"/>
      <c r="BI87" s="230"/>
      <c r="BJ87" s="230"/>
      <c r="BK87" s="230"/>
      <c r="BL87" s="231"/>
    </row>
    <row r="91" spans="1:64" ht="25.5" customHeight="1">
      <c r="A91" s="233" t="s">
        <v>229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 t="s">
        <v>228</v>
      </c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</row>
    <row r="92" spans="1:64" s="50" customFormat="1" ht="10.5">
      <c r="A92" s="225" t="s">
        <v>123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 t="s">
        <v>220</v>
      </c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 t="s">
        <v>125</v>
      </c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</row>
  </sheetData>
  <sheetProtection/>
  <mergeCells count="182">
    <mergeCell ref="AC15:AJ15"/>
    <mergeCell ref="AK15:AS15"/>
    <mergeCell ref="A11:T11"/>
    <mergeCell ref="U11:AB11"/>
    <mergeCell ref="AK11:AS11"/>
    <mergeCell ref="BD22:BL25"/>
    <mergeCell ref="A23:T23"/>
    <mergeCell ref="A24:T24"/>
    <mergeCell ref="A25:T25"/>
    <mergeCell ref="A20:T20"/>
    <mergeCell ref="A21:T21"/>
    <mergeCell ref="A22:T22"/>
    <mergeCell ref="U22:AB25"/>
    <mergeCell ref="AT11:BC11"/>
    <mergeCell ref="A19:T19"/>
    <mergeCell ref="U26:AB30"/>
    <mergeCell ref="AC26:AJ30"/>
    <mergeCell ref="AK26:AS30"/>
    <mergeCell ref="AC22:AJ25"/>
    <mergeCell ref="AK22:AS25"/>
    <mergeCell ref="AT22:BC25"/>
    <mergeCell ref="AT15:BC15"/>
    <mergeCell ref="A15:T15"/>
    <mergeCell ref="U31:AB32"/>
    <mergeCell ref="AC31:AJ32"/>
    <mergeCell ref="AK31:AS32"/>
    <mergeCell ref="AT31:BC32"/>
    <mergeCell ref="A33:T33"/>
    <mergeCell ref="BD26:BL30"/>
    <mergeCell ref="A31:T31"/>
    <mergeCell ref="BD31:BL32"/>
    <mergeCell ref="A32:T32"/>
    <mergeCell ref="A26:T26"/>
    <mergeCell ref="BD43:BL47"/>
    <mergeCell ref="A44:T44"/>
    <mergeCell ref="A45:T45"/>
    <mergeCell ref="A46:T46"/>
    <mergeCell ref="U33:AB42"/>
    <mergeCell ref="AC33:AJ42"/>
    <mergeCell ref="AK33:AS42"/>
    <mergeCell ref="AT33:BC42"/>
    <mergeCell ref="BD33:BL42"/>
    <mergeCell ref="A34:T34"/>
    <mergeCell ref="A10:T10"/>
    <mergeCell ref="U10:AB10"/>
    <mergeCell ref="AC10:AJ10"/>
    <mergeCell ref="A9:T9"/>
    <mergeCell ref="U9:AB9"/>
    <mergeCell ref="A4:BL4"/>
    <mergeCell ref="A5:BL5"/>
    <mergeCell ref="A8:T8"/>
    <mergeCell ref="U8:AJ8"/>
    <mergeCell ref="AC9:AJ9"/>
    <mergeCell ref="BD11:BL11"/>
    <mergeCell ref="A12:T12"/>
    <mergeCell ref="U12:AB14"/>
    <mergeCell ref="AC12:AJ14"/>
    <mergeCell ref="AK12:AS14"/>
    <mergeCell ref="AT12:BC14"/>
    <mergeCell ref="BD12:BL14"/>
    <mergeCell ref="A13:T13"/>
    <mergeCell ref="AC11:AJ11"/>
    <mergeCell ref="A14:T14"/>
    <mergeCell ref="BD15:BL15"/>
    <mergeCell ref="A16:T16"/>
    <mergeCell ref="U16:AB21"/>
    <mergeCell ref="AC16:AJ21"/>
    <mergeCell ref="AK16:AS21"/>
    <mergeCell ref="AT16:BC21"/>
    <mergeCell ref="BD16:BL21"/>
    <mergeCell ref="A17:T17"/>
    <mergeCell ref="A18:T18"/>
    <mergeCell ref="U15:AB15"/>
    <mergeCell ref="A47:T47"/>
    <mergeCell ref="AT26:BC30"/>
    <mergeCell ref="A27:T27"/>
    <mergeCell ref="A28:T28"/>
    <mergeCell ref="A29:T29"/>
    <mergeCell ref="A30:T30"/>
    <mergeCell ref="A38:T38"/>
    <mergeCell ref="A35:T35"/>
    <mergeCell ref="A36:T36"/>
    <mergeCell ref="A37:T37"/>
    <mergeCell ref="AT48:BC53"/>
    <mergeCell ref="U43:AB47"/>
    <mergeCell ref="AC43:AJ47"/>
    <mergeCell ref="AK43:AS47"/>
    <mergeCell ref="AT43:BC47"/>
    <mergeCell ref="A39:T39"/>
    <mergeCell ref="A40:T40"/>
    <mergeCell ref="A41:T41"/>
    <mergeCell ref="A42:T42"/>
    <mergeCell ref="A43:T43"/>
    <mergeCell ref="BD48:BL53"/>
    <mergeCell ref="A49:T49"/>
    <mergeCell ref="A50:T50"/>
    <mergeCell ref="A51:T51"/>
    <mergeCell ref="A52:T52"/>
    <mergeCell ref="A53:T53"/>
    <mergeCell ref="A48:T48"/>
    <mergeCell ref="U48:AB53"/>
    <mergeCell ref="AC48:AJ53"/>
    <mergeCell ref="AK48:AS53"/>
    <mergeCell ref="A54:T54"/>
    <mergeCell ref="U54:AB57"/>
    <mergeCell ref="AC54:AJ57"/>
    <mergeCell ref="AK54:AS57"/>
    <mergeCell ref="AT54:BC57"/>
    <mergeCell ref="BD54:BL57"/>
    <mergeCell ref="A55:T55"/>
    <mergeCell ref="A56:T56"/>
    <mergeCell ref="A57:T57"/>
    <mergeCell ref="A58:T58"/>
    <mergeCell ref="U58:AB58"/>
    <mergeCell ref="AC58:AJ58"/>
    <mergeCell ref="AK58:AS58"/>
    <mergeCell ref="AT58:BC58"/>
    <mergeCell ref="BD58:BL58"/>
    <mergeCell ref="A59:T59"/>
    <mergeCell ref="U59:AB64"/>
    <mergeCell ref="AC59:AJ64"/>
    <mergeCell ref="AK59:AS64"/>
    <mergeCell ref="AT59:BC64"/>
    <mergeCell ref="BD59:BL64"/>
    <mergeCell ref="A60:T60"/>
    <mergeCell ref="A61:T61"/>
    <mergeCell ref="A62:T62"/>
    <mergeCell ref="A63:T63"/>
    <mergeCell ref="A64:T64"/>
    <mergeCell ref="A65:T65"/>
    <mergeCell ref="U65:AB74"/>
    <mergeCell ref="AC65:AJ74"/>
    <mergeCell ref="AK65:AS74"/>
    <mergeCell ref="AT65:BC74"/>
    <mergeCell ref="BD65:BL74"/>
    <mergeCell ref="A66:T66"/>
    <mergeCell ref="A67:T67"/>
    <mergeCell ref="A68:T68"/>
    <mergeCell ref="A69:T69"/>
    <mergeCell ref="A70:T70"/>
    <mergeCell ref="A71:T71"/>
    <mergeCell ref="A72:T72"/>
    <mergeCell ref="A73:T73"/>
    <mergeCell ref="A74:T74"/>
    <mergeCell ref="A75:T75"/>
    <mergeCell ref="U75:AB78"/>
    <mergeCell ref="AC75:AJ78"/>
    <mergeCell ref="AK75:AS78"/>
    <mergeCell ref="AT75:BC78"/>
    <mergeCell ref="BD75:BL78"/>
    <mergeCell ref="A76:T76"/>
    <mergeCell ref="A77:T77"/>
    <mergeCell ref="A78:T78"/>
    <mergeCell ref="A79:T79"/>
    <mergeCell ref="U79:AB85"/>
    <mergeCell ref="AC79:AJ85"/>
    <mergeCell ref="AK79:AS85"/>
    <mergeCell ref="AT79:BC85"/>
    <mergeCell ref="BD79:BL85"/>
    <mergeCell ref="A80:T80"/>
    <mergeCell ref="A81:T81"/>
    <mergeCell ref="A82:T82"/>
    <mergeCell ref="A83:T83"/>
    <mergeCell ref="A91:V91"/>
    <mergeCell ref="W91:AR91"/>
    <mergeCell ref="AS91:BL91"/>
    <mergeCell ref="A84:T84"/>
    <mergeCell ref="A85:T85"/>
    <mergeCell ref="A86:T86"/>
    <mergeCell ref="U86:AB87"/>
    <mergeCell ref="AC86:AJ87"/>
    <mergeCell ref="AK86:AS87"/>
    <mergeCell ref="A2:BL2"/>
    <mergeCell ref="AK8:AS10"/>
    <mergeCell ref="AT8:BC10"/>
    <mergeCell ref="BD8:BL10"/>
    <mergeCell ref="A92:V92"/>
    <mergeCell ref="W92:AR92"/>
    <mergeCell ref="AS92:BL92"/>
    <mergeCell ref="AT86:BC87"/>
    <mergeCell ref="BD86:BL87"/>
    <mergeCell ref="A87:T87"/>
  </mergeCells>
  <printOptions/>
  <pageMargins left="0.98425196850393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52"/>
  <sheetViews>
    <sheetView view="pageBreakPreview" zoomScale="80" zoomScaleSheetLayoutView="80" zoomScalePageLayoutView="0" workbookViewId="0" topLeftCell="A1">
      <selection activeCell="FV12" sqref="FU12:FV12"/>
    </sheetView>
  </sheetViews>
  <sheetFormatPr defaultColWidth="0.85546875" defaultRowHeight="15"/>
  <cols>
    <col min="1" max="16384" width="0.85546875" style="9" customWidth="1"/>
  </cols>
  <sheetData>
    <row r="1" spans="1:108" ht="15.75">
      <c r="A1" s="205" t="s">
        <v>63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</row>
    <row r="2" spans="11:98" s="25" customFormat="1" ht="16.5" customHeight="1">
      <c r="K2" s="177" t="s">
        <v>225</v>
      </c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</row>
    <row r="3" spans="11:98" s="26" customFormat="1" ht="13.5" customHeight="1">
      <c r="K3" s="192" t="s">
        <v>29</v>
      </c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</row>
    <row r="4" spans="11:98" s="26" customFormat="1" ht="13.5" customHeight="1"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5" t="s">
        <v>230</v>
      </c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</row>
    <row r="5" ht="3.75" customHeight="1"/>
    <row r="6" spans="1:108" s="27" customFormat="1" ht="15">
      <c r="A6" s="193" t="s">
        <v>62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5"/>
      <c r="AT6" s="199" t="s">
        <v>31</v>
      </c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1"/>
      <c r="BR6" s="193" t="s">
        <v>32</v>
      </c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5"/>
      <c r="CE6" s="193" t="s">
        <v>33</v>
      </c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5"/>
      <c r="CR6" s="193" t="s">
        <v>34</v>
      </c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5"/>
    </row>
    <row r="7" spans="1:108" s="27" customFormat="1" ht="45.75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8"/>
      <c r="AT7" s="199" t="s">
        <v>35</v>
      </c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1"/>
      <c r="BF7" s="199" t="s">
        <v>36</v>
      </c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1"/>
      <c r="BR7" s="196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8"/>
      <c r="CE7" s="196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8"/>
      <c r="CR7" s="196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8"/>
    </row>
    <row r="8" spans="1:108" s="28" customFormat="1" ht="15">
      <c r="A8" s="293">
        <v>1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5"/>
      <c r="AT8" s="293">
        <v>2</v>
      </c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5"/>
      <c r="BF8" s="293">
        <v>3</v>
      </c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5"/>
      <c r="BR8" s="293">
        <v>4</v>
      </c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5"/>
      <c r="CE8" s="293">
        <v>5</v>
      </c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5"/>
      <c r="CR8" s="293">
        <v>6</v>
      </c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5"/>
    </row>
    <row r="9" spans="1:108" ht="73.5" customHeight="1">
      <c r="A9" s="29"/>
      <c r="B9" s="168" t="s">
        <v>64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9"/>
      <c r="AT9" s="173">
        <v>1</v>
      </c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73">
        <v>1</v>
      </c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5"/>
      <c r="BR9" s="173">
        <v>100</v>
      </c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5"/>
      <c r="CE9" s="173" t="s">
        <v>40</v>
      </c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5"/>
      <c r="CR9" s="173">
        <v>2</v>
      </c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5"/>
    </row>
    <row r="10" spans="1:108" ht="15">
      <c r="A10" s="29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9"/>
      <c r="AT10" s="170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2"/>
      <c r="BF10" s="170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2"/>
      <c r="BR10" s="170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2"/>
      <c r="CE10" s="170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2"/>
      <c r="CR10" s="170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2"/>
    </row>
    <row r="11" spans="1:108" ht="29.25" customHeight="1">
      <c r="A11" s="29"/>
      <c r="B11" s="168" t="s">
        <v>65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9"/>
      <c r="AT11" s="173" t="s">
        <v>38</v>
      </c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73" t="s">
        <v>38</v>
      </c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5"/>
      <c r="BR11" s="173" t="s">
        <v>38</v>
      </c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5"/>
      <c r="CE11" s="173" t="s">
        <v>38</v>
      </c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5"/>
      <c r="CR11" s="173">
        <f>(CR13+CR15+CR17+CR19+CR21+CR23)/6</f>
        <v>2</v>
      </c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5"/>
    </row>
    <row r="12" spans="1:108" ht="15" customHeight="1">
      <c r="A12" s="29"/>
      <c r="B12" s="168" t="s">
        <v>46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9"/>
      <c r="AT12" s="170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2"/>
      <c r="BF12" s="170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2"/>
      <c r="BR12" s="170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2"/>
      <c r="CE12" s="170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2"/>
      <c r="CR12" s="170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2"/>
    </row>
    <row r="13" spans="1:108" s="31" customFormat="1" ht="15">
      <c r="A13" s="30"/>
      <c r="B13" s="189" t="s">
        <v>66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90"/>
      <c r="AT13" s="179">
        <v>0</v>
      </c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1"/>
      <c r="BF13" s="179">
        <v>0</v>
      </c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1"/>
      <c r="BR13" s="179">
        <v>100</v>
      </c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1"/>
      <c r="CE13" s="179" t="s">
        <v>56</v>
      </c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1"/>
      <c r="CR13" s="179">
        <v>2</v>
      </c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1"/>
    </row>
    <row r="14" spans="1:108" ht="72" customHeight="1">
      <c r="A14" s="32"/>
      <c r="B14" s="187" t="s">
        <v>67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8"/>
      <c r="AT14" s="182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4"/>
      <c r="BF14" s="182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4"/>
      <c r="BR14" s="182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4"/>
      <c r="CE14" s="182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4"/>
      <c r="CR14" s="182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4"/>
    </row>
    <row r="15" spans="1:108" s="31" customFormat="1" ht="15">
      <c r="A15" s="30"/>
      <c r="B15" s="189" t="s">
        <v>68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90"/>
      <c r="AT15" s="179">
        <v>0</v>
      </c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1"/>
      <c r="BF15" s="179">
        <v>0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1"/>
      <c r="BR15" s="179">
        <v>100</v>
      </c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1"/>
      <c r="CE15" s="179" t="s">
        <v>40</v>
      </c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1"/>
      <c r="CR15" s="179">
        <v>2</v>
      </c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1"/>
    </row>
    <row r="16" spans="1:108" ht="87" customHeight="1">
      <c r="A16" s="32"/>
      <c r="B16" s="187" t="s">
        <v>69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8"/>
      <c r="AT16" s="182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4"/>
      <c r="BF16" s="182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4"/>
      <c r="BR16" s="182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4"/>
      <c r="CE16" s="182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4"/>
      <c r="CR16" s="182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4"/>
    </row>
    <row r="17" spans="1:108" s="31" customFormat="1" ht="15">
      <c r="A17" s="30"/>
      <c r="B17" s="189" t="s">
        <v>70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90"/>
      <c r="AT17" s="179">
        <v>0</v>
      </c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1"/>
      <c r="BF17" s="179">
        <v>0</v>
      </c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1"/>
      <c r="BR17" s="179">
        <v>100</v>
      </c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1"/>
      <c r="CE17" s="179" t="s">
        <v>56</v>
      </c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1"/>
      <c r="CR17" s="179">
        <v>2</v>
      </c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1"/>
    </row>
    <row r="18" spans="1:108" ht="115.5" customHeight="1">
      <c r="A18" s="32"/>
      <c r="B18" s="187" t="s">
        <v>71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8"/>
      <c r="AT18" s="182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4"/>
      <c r="BF18" s="182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4"/>
      <c r="BR18" s="182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4"/>
      <c r="CE18" s="182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4"/>
      <c r="CR18" s="182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4"/>
    </row>
    <row r="19" spans="1:108" s="31" customFormat="1" ht="15">
      <c r="A19" s="30"/>
      <c r="B19" s="189" t="s">
        <v>72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90"/>
      <c r="AT19" s="179">
        <v>0</v>
      </c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1"/>
      <c r="BF19" s="179">
        <v>0</v>
      </c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1"/>
      <c r="BR19" s="179">
        <v>100</v>
      </c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1"/>
      <c r="CE19" s="179" t="s">
        <v>56</v>
      </c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1"/>
      <c r="CR19" s="179">
        <v>2</v>
      </c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1"/>
    </row>
    <row r="20" spans="1:108" ht="116.25" customHeight="1">
      <c r="A20" s="32"/>
      <c r="B20" s="187" t="s">
        <v>73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8"/>
      <c r="AT20" s="182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4"/>
      <c r="BF20" s="182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4"/>
      <c r="BR20" s="182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4"/>
      <c r="CE20" s="182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4"/>
      <c r="CR20" s="182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4"/>
    </row>
    <row r="21" spans="1:108" s="31" customFormat="1" ht="15">
      <c r="A21" s="30"/>
      <c r="B21" s="189" t="s">
        <v>74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90"/>
      <c r="AT21" s="179">
        <v>0</v>
      </c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1"/>
      <c r="BF21" s="179">
        <v>0</v>
      </c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1"/>
      <c r="BR21" s="179">
        <v>100</v>
      </c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1"/>
      <c r="CE21" s="179" t="s">
        <v>40</v>
      </c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1"/>
      <c r="CR21" s="179">
        <v>2</v>
      </c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1"/>
    </row>
    <row r="22" spans="1:108" ht="72.75" customHeight="1">
      <c r="A22" s="32"/>
      <c r="B22" s="187" t="s">
        <v>75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8"/>
      <c r="AT22" s="182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4"/>
      <c r="BF22" s="182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4"/>
      <c r="BR22" s="182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4"/>
      <c r="CE22" s="182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4"/>
      <c r="CR22" s="182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4"/>
    </row>
    <row r="23" spans="1:108" s="31" customFormat="1" ht="15">
      <c r="A23" s="30"/>
      <c r="B23" s="189" t="s">
        <v>76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90"/>
      <c r="AT23" s="179">
        <v>1</v>
      </c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1"/>
      <c r="BF23" s="179">
        <v>1</v>
      </c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1"/>
      <c r="BR23" s="179">
        <v>100</v>
      </c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1"/>
      <c r="CE23" s="179" t="s">
        <v>40</v>
      </c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1"/>
      <c r="CR23" s="179">
        <v>2</v>
      </c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1"/>
    </row>
    <row r="24" spans="1:108" ht="43.5" customHeight="1">
      <c r="A24" s="32"/>
      <c r="B24" s="187" t="s">
        <v>77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8"/>
      <c r="AT24" s="182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4"/>
      <c r="BF24" s="182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4"/>
      <c r="BR24" s="182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4"/>
      <c r="CE24" s="182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4"/>
      <c r="CR24" s="182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4"/>
    </row>
    <row r="25" spans="1:108" ht="15" customHeight="1">
      <c r="A25" s="29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9"/>
      <c r="AT25" s="170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2"/>
      <c r="BF25" s="170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2"/>
      <c r="BR25" s="170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2"/>
      <c r="CE25" s="170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2"/>
      <c r="CR25" s="170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2"/>
    </row>
    <row r="26" spans="1:108" ht="29.25" customHeight="1">
      <c r="A26" s="29"/>
      <c r="B26" s="168" t="s">
        <v>78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9"/>
      <c r="AT26" s="173" t="s">
        <v>38</v>
      </c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5"/>
      <c r="BF26" s="173" t="s">
        <v>38</v>
      </c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5"/>
      <c r="BR26" s="173" t="s">
        <v>38</v>
      </c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5"/>
      <c r="CE26" s="173" t="s">
        <v>38</v>
      </c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5"/>
      <c r="CR26" s="173">
        <v>2</v>
      </c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5"/>
    </row>
    <row r="27" spans="1:108" ht="15" customHeight="1">
      <c r="A27" s="29"/>
      <c r="B27" s="168" t="s">
        <v>46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9"/>
      <c r="AT27" s="170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2"/>
      <c r="BF27" s="170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2"/>
      <c r="BR27" s="170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2"/>
      <c r="CE27" s="170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2"/>
      <c r="CR27" s="170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2"/>
    </row>
    <row r="28" spans="1:108" s="31" customFormat="1" ht="15">
      <c r="A28" s="30"/>
      <c r="B28" s="189" t="s">
        <v>79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90"/>
      <c r="AT28" s="179">
        <v>3</v>
      </c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1"/>
      <c r="BF28" s="179">
        <v>3</v>
      </c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1"/>
      <c r="BR28" s="179">
        <v>100</v>
      </c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1"/>
      <c r="CE28" s="179" t="s">
        <v>56</v>
      </c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1"/>
      <c r="CR28" s="179">
        <v>2</v>
      </c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29.25" customHeight="1">
      <c r="A29" s="32"/>
      <c r="B29" s="187" t="s">
        <v>80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8"/>
      <c r="AT29" s="182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4"/>
      <c r="BF29" s="182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4"/>
      <c r="BR29" s="182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4"/>
      <c r="CE29" s="182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4"/>
      <c r="CR29" s="182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4"/>
    </row>
    <row r="30" spans="1:108" s="31" customFormat="1" ht="15">
      <c r="A30" s="30"/>
      <c r="B30" s="288" t="s">
        <v>81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9"/>
      <c r="AT30" s="179" t="s">
        <v>38</v>
      </c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1"/>
      <c r="BF30" s="179" t="s">
        <v>38</v>
      </c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1"/>
      <c r="BR30" s="179">
        <v>100</v>
      </c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1"/>
      <c r="CE30" s="179" t="s">
        <v>40</v>
      </c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179">
        <v>2</v>
      </c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57" customHeight="1">
      <c r="A31" s="32"/>
      <c r="B31" s="187" t="s">
        <v>82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8"/>
      <c r="AT31" s="182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4"/>
      <c r="BF31" s="182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4"/>
      <c r="BR31" s="182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4"/>
      <c r="CE31" s="182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4"/>
      <c r="CR31" s="182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4"/>
    </row>
    <row r="32" spans="1:108" ht="29.25" customHeight="1">
      <c r="A32" s="29"/>
      <c r="B32" s="168" t="s">
        <v>83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170">
        <v>0</v>
      </c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2"/>
      <c r="BF32" s="170">
        <v>0</v>
      </c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2"/>
      <c r="BR32" s="170">
        <v>100</v>
      </c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2"/>
      <c r="CE32" s="170" t="s">
        <v>38</v>
      </c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2"/>
      <c r="CR32" s="170">
        <v>2</v>
      </c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2"/>
    </row>
    <row r="33" spans="1:108" ht="29.25" customHeight="1">
      <c r="A33" s="29"/>
      <c r="B33" s="168" t="s">
        <v>84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9"/>
      <c r="AT33" s="170">
        <v>0</v>
      </c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2"/>
      <c r="BF33" s="170">
        <v>0</v>
      </c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2"/>
      <c r="BR33" s="170">
        <v>100</v>
      </c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2"/>
      <c r="CE33" s="170" t="s">
        <v>38</v>
      </c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2"/>
      <c r="CR33" s="170">
        <v>2</v>
      </c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2"/>
    </row>
    <row r="34" spans="1:108" ht="29.25" customHeight="1">
      <c r="A34" s="29"/>
      <c r="B34" s="168" t="s">
        <v>85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9"/>
      <c r="AT34" s="170">
        <v>0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2"/>
      <c r="BF34" s="170">
        <v>0</v>
      </c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2"/>
      <c r="BR34" s="170">
        <v>100</v>
      </c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2"/>
      <c r="CE34" s="170" t="s">
        <v>38</v>
      </c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2"/>
      <c r="CR34" s="170">
        <v>2</v>
      </c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2"/>
    </row>
    <row r="35" spans="1:108" ht="14.25" customHeight="1">
      <c r="A35" s="29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9"/>
      <c r="AT35" s="170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2"/>
      <c r="BF35" s="170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2"/>
      <c r="BR35" s="170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2"/>
      <c r="CE35" s="170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2"/>
      <c r="CR35" s="170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2"/>
    </row>
    <row r="36" spans="1:108" ht="43.5" customHeight="1">
      <c r="A36" s="29"/>
      <c r="B36" s="168" t="s">
        <v>86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9"/>
      <c r="AT36" s="173" t="s">
        <v>38</v>
      </c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5"/>
      <c r="BF36" s="173" t="s">
        <v>38</v>
      </c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5"/>
      <c r="BR36" s="173" t="s">
        <v>38</v>
      </c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5"/>
      <c r="CE36" s="173" t="s">
        <v>38</v>
      </c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5"/>
      <c r="CR36" s="173">
        <v>2</v>
      </c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5"/>
    </row>
    <row r="37" spans="1:108" ht="72.75" customHeight="1">
      <c r="A37" s="29"/>
      <c r="B37" s="168" t="s">
        <v>87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9"/>
      <c r="AT37" s="170">
        <v>0</v>
      </c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2"/>
      <c r="BF37" s="170">
        <v>0</v>
      </c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2"/>
      <c r="BR37" s="170">
        <v>100</v>
      </c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2"/>
      <c r="CE37" s="170" t="s">
        <v>56</v>
      </c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2"/>
      <c r="CR37" s="170">
        <v>2</v>
      </c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2"/>
    </row>
    <row r="38" spans="1:108" ht="15">
      <c r="A38" s="29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9"/>
      <c r="AT38" s="170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2"/>
      <c r="BF38" s="170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2"/>
      <c r="BR38" s="170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2"/>
      <c r="CE38" s="170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2"/>
      <c r="CR38" s="170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2"/>
    </row>
    <row r="39" spans="1:108" ht="94.5" customHeight="1">
      <c r="A39" s="29"/>
      <c r="B39" s="168" t="s">
        <v>88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9"/>
      <c r="AT39" s="173" t="s">
        <v>38</v>
      </c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5"/>
      <c r="BF39" s="173" t="s">
        <v>38</v>
      </c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5"/>
      <c r="BR39" s="173" t="s">
        <v>38</v>
      </c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5"/>
      <c r="CE39" s="173" t="s">
        <v>38</v>
      </c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5"/>
      <c r="CR39" s="173">
        <v>2</v>
      </c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5"/>
    </row>
    <row r="40" spans="1:108" ht="15" customHeight="1">
      <c r="A40" s="29"/>
      <c r="B40" s="168" t="s">
        <v>46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9"/>
      <c r="AT40" s="170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2"/>
      <c r="BF40" s="170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2"/>
      <c r="BR40" s="170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2"/>
      <c r="CE40" s="170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2"/>
      <c r="CR40" s="170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2"/>
    </row>
    <row r="41" spans="1:108" s="31" customFormat="1" ht="15">
      <c r="A41" s="30"/>
      <c r="B41" s="189" t="s">
        <v>89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90"/>
      <c r="AT41" s="179">
        <v>0</v>
      </c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1"/>
      <c r="BF41" s="179">
        <v>0</v>
      </c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1"/>
      <c r="BR41" s="179">
        <v>100</v>
      </c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1"/>
      <c r="CE41" s="179" t="s">
        <v>56</v>
      </c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1"/>
      <c r="CR41" s="179">
        <v>2</v>
      </c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1"/>
    </row>
    <row r="42" spans="1:108" ht="42.75" customHeight="1">
      <c r="A42" s="32"/>
      <c r="B42" s="187" t="s">
        <v>90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8"/>
      <c r="AT42" s="182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4"/>
      <c r="BF42" s="182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4"/>
      <c r="BR42" s="182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4"/>
      <c r="CE42" s="182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4"/>
      <c r="CR42" s="182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4"/>
    </row>
    <row r="43" spans="1:108" s="31" customFormat="1" ht="15">
      <c r="A43" s="30"/>
      <c r="B43" s="288" t="s">
        <v>91</v>
      </c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9"/>
      <c r="AT43" s="179">
        <v>0</v>
      </c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1"/>
      <c r="BF43" s="179">
        <v>0</v>
      </c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1"/>
      <c r="BR43" s="179">
        <v>100</v>
      </c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1"/>
      <c r="CE43" s="179" t="s">
        <v>40</v>
      </c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1"/>
      <c r="CR43" s="179">
        <v>2</v>
      </c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1"/>
    </row>
    <row r="44" spans="1:108" ht="129.75" customHeight="1">
      <c r="A44" s="32"/>
      <c r="B44" s="187" t="s">
        <v>92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8"/>
      <c r="AT44" s="182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4"/>
      <c r="BF44" s="182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4"/>
      <c r="BR44" s="182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4"/>
      <c r="CE44" s="182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4"/>
      <c r="CR44" s="182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4"/>
    </row>
    <row r="45" spans="1:108" ht="14.25" customHeight="1">
      <c r="A45" s="29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9"/>
      <c r="AT45" s="290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2"/>
      <c r="BF45" s="290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2"/>
      <c r="BR45" s="290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2"/>
      <c r="CE45" s="290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2"/>
      <c r="CR45" s="290"/>
      <c r="CS45" s="291"/>
      <c r="CT45" s="291"/>
      <c r="CU45" s="291"/>
      <c r="CV45" s="291"/>
      <c r="CW45" s="291"/>
      <c r="CX45" s="291"/>
      <c r="CY45" s="291"/>
      <c r="CZ45" s="291"/>
      <c r="DA45" s="291"/>
      <c r="DB45" s="291"/>
      <c r="DC45" s="291"/>
      <c r="DD45" s="292"/>
    </row>
    <row r="46" spans="1:108" ht="29.25" customHeight="1">
      <c r="A46" s="29"/>
      <c r="B46" s="168" t="s">
        <v>93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9"/>
      <c r="AT46" s="170" t="s">
        <v>38</v>
      </c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2"/>
      <c r="BF46" s="170" t="s">
        <v>38</v>
      </c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2"/>
      <c r="BR46" s="170" t="s">
        <v>38</v>
      </c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2"/>
      <c r="CE46" s="170" t="s">
        <v>38</v>
      </c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2"/>
      <c r="CR46" s="173">
        <f>(CR39+CR36+CR26+CR11+CR9)/5</f>
        <v>2</v>
      </c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5"/>
    </row>
    <row r="48" spans="6:103" ht="15">
      <c r="F48" s="287" t="s">
        <v>226</v>
      </c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U48" s="287" t="s">
        <v>228</v>
      </c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E48" s="287"/>
      <c r="CF48" s="287"/>
      <c r="CG48" s="287"/>
      <c r="CH48" s="287"/>
      <c r="CI48" s="287"/>
      <c r="CJ48" s="287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7"/>
      <c r="CW48" s="287"/>
      <c r="CX48" s="287"/>
      <c r="CY48" s="287"/>
    </row>
    <row r="49" spans="6:103" ht="15">
      <c r="F49" s="178" t="s">
        <v>18</v>
      </c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33"/>
      <c r="AU49" s="178" t="s">
        <v>19</v>
      </c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33"/>
      <c r="CE49" s="178" t="s">
        <v>20</v>
      </c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</row>
    <row r="51" spans="1:22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108" s="24" customFormat="1" ht="25.5" customHeight="1">
      <c r="A52" s="285" t="s">
        <v>94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</row>
    <row r="53" s="24" customFormat="1" ht="3" customHeight="1"/>
  </sheetData>
  <sheetProtection/>
  <mergeCells count="201">
    <mergeCell ref="A1:DD1"/>
    <mergeCell ref="K2:CT2"/>
    <mergeCell ref="K3:CT3"/>
    <mergeCell ref="A6:AS7"/>
    <mergeCell ref="AT6:BQ6"/>
    <mergeCell ref="BR6:CD7"/>
    <mergeCell ref="CE6:CQ7"/>
    <mergeCell ref="CR6:DD7"/>
    <mergeCell ref="AT7:BE7"/>
    <mergeCell ref="BF7:BQ7"/>
    <mergeCell ref="B9:AS9"/>
    <mergeCell ref="AT9:BE9"/>
    <mergeCell ref="BF9:BQ9"/>
    <mergeCell ref="BR9:CD9"/>
    <mergeCell ref="CE9:CQ9"/>
    <mergeCell ref="CR9:DD9"/>
    <mergeCell ref="A8:AS8"/>
    <mergeCell ref="AT8:BE8"/>
    <mergeCell ref="BF8:BQ8"/>
    <mergeCell ref="BR8:CD8"/>
    <mergeCell ref="CE8:CQ8"/>
    <mergeCell ref="CR8:DD8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B13:AS13"/>
    <mergeCell ref="AT13:BE14"/>
    <mergeCell ref="BF13:BQ14"/>
    <mergeCell ref="BR13:CD14"/>
    <mergeCell ref="CE13:CQ14"/>
    <mergeCell ref="CR13:DD14"/>
    <mergeCell ref="B14:AS14"/>
    <mergeCell ref="B12:AS12"/>
    <mergeCell ref="AT12:BE12"/>
    <mergeCell ref="BF12:BQ12"/>
    <mergeCell ref="BR12:CD12"/>
    <mergeCell ref="CE12:CQ12"/>
    <mergeCell ref="CR12:DD12"/>
    <mergeCell ref="B17:AS17"/>
    <mergeCell ref="AT17:BE18"/>
    <mergeCell ref="BF17:BQ18"/>
    <mergeCell ref="BR17:CD18"/>
    <mergeCell ref="CE17:CQ18"/>
    <mergeCell ref="CR17:DD18"/>
    <mergeCell ref="B18:AS18"/>
    <mergeCell ref="B15:AS15"/>
    <mergeCell ref="AT15:BE16"/>
    <mergeCell ref="BF15:BQ16"/>
    <mergeCell ref="BR15:CD16"/>
    <mergeCell ref="CE15:CQ16"/>
    <mergeCell ref="CR15:DD16"/>
    <mergeCell ref="B16:AS16"/>
    <mergeCell ref="B21:AS21"/>
    <mergeCell ref="AT21:BE22"/>
    <mergeCell ref="BF21:BQ22"/>
    <mergeCell ref="BR21:CD22"/>
    <mergeCell ref="CE21:CQ22"/>
    <mergeCell ref="CR21:DD22"/>
    <mergeCell ref="B22:AS22"/>
    <mergeCell ref="B19:AS19"/>
    <mergeCell ref="AT19:BE20"/>
    <mergeCell ref="BF19:BQ20"/>
    <mergeCell ref="BR19:CD20"/>
    <mergeCell ref="CE19:CQ20"/>
    <mergeCell ref="CR19:DD20"/>
    <mergeCell ref="B20:AS20"/>
    <mergeCell ref="B25:AS25"/>
    <mergeCell ref="AT25:BE25"/>
    <mergeCell ref="BF25:BQ25"/>
    <mergeCell ref="BR25:CD25"/>
    <mergeCell ref="CE25:CQ25"/>
    <mergeCell ref="CR25:DD25"/>
    <mergeCell ref="B23:AS23"/>
    <mergeCell ref="AT23:BE24"/>
    <mergeCell ref="BF23:BQ24"/>
    <mergeCell ref="BR23:CD24"/>
    <mergeCell ref="CE23:CQ24"/>
    <mergeCell ref="CR23:DD24"/>
    <mergeCell ref="B24:AS24"/>
    <mergeCell ref="B27:AS27"/>
    <mergeCell ref="AT27:BE27"/>
    <mergeCell ref="BF27:BQ27"/>
    <mergeCell ref="BR27:CD27"/>
    <mergeCell ref="CE27:CQ27"/>
    <mergeCell ref="CR27:DD27"/>
    <mergeCell ref="B26:AS26"/>
    <mergeCell ref="AT26:BE26"/>
    <mergeCell ref="BF26:BQ26"/>
    <mergeCell ref="BR26:CD26"/>
    <mergeCell ref="CE26:CQ26"/>
    <mergeCell ref="CR26:DD26"/>
    <mergeCell ref="B30:AS30"/>
    <mergeCell ref="AT30:BE31"/>
    <mergeCell ref="BF30:BQ31"/>
    <mergeCell ref="BR30:CD31"/>
    <mergeCell ref="CE30:CQ31"/>
    <mergeCell ref="CR30:DD31"/>
    <mergeCell ref="B31:AS31"/>
    <mergeCell ref="B28:AS28"/>
    <mergeCell ref="AT28:BE29"/>
    <mergeCell ref="BF28:BQ29"/>
    <mergeCell ref="BR28:CD29"/>
    <mergeCell ref="CE28:CQ29"/>
    <mergeCell ref="CR28:DD29"/>
    <mergeCell ref="B29:AS29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9:AS39"/>
    <mergeCell ref="AT39:BE39"/>
    <mergeCell ref="BF39:BQ39"/>
    <mergeCell ref="BR39:CD39"/>
    <mergeCell ref="CE39:CQ39"/>
    <mergeCell ref="CR39:DD39"/>
    <mergeCell ref="B38:AS38"/>
    <mergeCell ref="AT38:BE38"/>
    <mergeCell ref="BF38:BQ38"/>
    <mergeCell ref="BR38:CD38"/>
    <mergeCell ref="CE38:CQ38"/>
    <mergeCell ref="CR38:DD38"/>
    <mergeCell ref="B41:AS41"/>
    <mergeCell ref="AT41:BE42"/>
    <mergeCell ref="BF41:BQ42"/>
    <mergeCell ref="BR41:CD42"/>
    <mergeCell ref="CE41:CQ42"/>
    <mergeCell ref="CR41:DD42"/>
    <mergeCell ref="B42:AS42"/>
    <mergeCell ref="B40:AS40"/>
    <mergeCell ref="AT40:BE40"/>
    <mergeCell ref="BF40:BQ40"/>
    <mergeCell ref="BR40:CD40"/>
    <mergeCell ref="CE40:CQ40"/>
    <mergeCell ref="CR40:DD40"/>
    <mergeCell ref="B45:AS45"/>
    <mergeCell ref="AT45:BE45"/>
    <mergeCell ref="BF45:BQ45"/>
    <mergeCell ref="BR45:CD45"/>
    <mergeCell ref="CE45:CQ45"/>
    <mergeCell ref="CR45:DD45"/>
    <mergeCell ref="B43:AS43"/>
    <mergeCell ref="AT43:BE44"/>
    <mergeCell ref="BF43:BQ44"/>
    <mergeCell ref="BR43:CD44"/>
    <mergeCell ref="CE43:CQ44"/>
    <mergeCell ref="CR43:DD44"/>
    <mergeCell ref="B44:AS44"/>
    <mergeCell ref="A52:DD52"/>
    <mergeCell ref="F48:AS48"/>
    <mergeCell ref="AU48:CC48"/>
    <mergeCell ref="CE48:CY48"/>
    <mergeCell ref="F49:AS49"/>
    <mergeCell ref="AU49:CC49"/>
    <mergeCell ref="CE49:CY49"/>
    <mergeCell ref="B46:AS46"/>
    <mergeCell ref="AT46:BE46"/>
    <mergeCell ref="BF46:BQ46"/>
    <mergeCell ref="BR46:CD46"/>
    <mergeCell ref="CE46:CQ46"/>
    <mergeCell ref="CR46:DD4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Z15"/>
  <sheetViews>
    <sheetView zoomScale="80" zoomScaleNormal="80" zoomScalePageLayoutView="0" workbookViewId="0" topLeftCell="A1">
      <selection activeCell="A1" sqref="A1:CV16"/>
    </sheetView>
  </sheetViews>
  <sheetFormatPr defaultColWidth="0.85546875" defaultRowHeight="15"/>
  <cols>
    <col min="1" max="16384" width="0.85546875" style="31" customWidth="1"/>
  </cols>
  <sheetData>
    <row r="1" s="37" customFormat="1" ht="15.75"/>
    <row r="2" spans="1:98" s="37" customFormat="1" ht="15.75">
      <c r="A2" s="300" t="s">
        <v>95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</row>
    <row r="3" spans="41:58" s="38" customFormat="1" ht="15.75">
      <c r="AO3" s="301" t="s">
        <v>418</v>
      </c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</row>
    <row r="4" spans="43:58" s="37" customFormat="1" ht="15.75"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</row>
    <row r="5" spans="1:98" s="37" customFormat="1" ht="15.75">
      <c r="A5" s="302" t="s">
        <v>225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</row>
    <row r="6" spans="1:98" s="37" customFormat="1" ht="15.75">
      <c r="A6" s="303" t="s">
        <v>96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</row>
    <row r="8" spans="1:98" s="40" customFormat="1" ht="15">
      <c r="A8" s="299" t="s">
        <v>97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 t="s">
        <v>98</v>
      </c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</row>
    <row r="9" spans="1:98" s="40" customFormat="1" ht="15">
      <c r="A9" s="299">
        <v>1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>
        <v>2</v>
      </c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</row>
    <row r="10" spans="1:98" ht="99" customHeight="1">
      <c r="A10" s="29"/>
      <c r="B10" s="298" t="s">
        <v>99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41"/>
      <c r="BU10" s="296">
        <v>5</v>
      </c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</row>
    <row r="11" spans="1:98" ht="108.75" customHeight="1">
      <c r="A11" s="29"/>
      <c r="B11" s="298" t="s">
        <v>100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41"/>
      <c r="BU11" s="296">
        <v>0</v>
      </c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</row>
    <row r="12" spans="1:98" ht="44.25" customHeight="1">
      <c r="A12" s="29"/>
      <c r="B12" s="298" t="s">
        <v>101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41"/>
      <c r="BU12" s="296">
        <v>1</v>
      </c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</row>
    <row r="14" spans="2:104" ht="15">
      <c r="B14" s="297" t="s">
        <v>226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87" t="s">
        <v>228</v>
      </c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9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9"/>
      <c r="CX14" s="419"/>
      <c r="CY14" s="419"/>
      <c r="CZ14" s="419"/>
    </row>
    <row r="15" spans="2:104" ht="15">
      <c r="B15" s="9"/>
      <c r="C15" s="9"/>
      <c r="D15" s="9"/>
      <c r="E15" s="9"/>
      <c r="F15" s="9"/>
      <c r="G15" s="178" t="s">
        <v>18</v>
      </c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33"/>
      <c r="AV15" s="178" t="s">
        <v>19</v>
      </c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33"/>
      <c r="CF15" s="178" t="s">
        <v>20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420"/>
      <c r="CX15" s="420"/>
      <c r="CY15" s="420"/>
      <c r="CZ15" s="420"/>
    </row>
  </sheetData>
  <sheetProtection/>
  <mergeCells count="19">
    <mergeCell ref="A2:CT2"/>
    <mergeCell ref="AO3:BF3"/>
    <mergeCell ref="A5:CT5"/>
    <mergeCell ref="A6:CT6"/>
    <mergeCell ref="A8:BT8"/>
    <mergeCell ref="BU8:CT8"/>
    <mergeCell ref="A9:BT9"/>
    <mergeCell ref="BU9:CT9"/>
    <mergeCell ref="B10:BS10"/>
    <mergeCell ref="BU10:CT10"/>
    <mergeCell ref="B11:BS11"/>
    <mergeCell ref="BU11:CT11"/>
    <mergeCell ref="BU12:CT12"/>
    <mergeCell ref="B14:AU14"/>
    <mergeCell ref="AV14:CD14"/>
    <mergeCell ref="G15:AT15"/>
    <mergeCell ref="AV15:CD15"/>
    <mergeCell ref="B12:BS12"/>
    <mergeCell ref="CF15:CV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Z16"/>
  <sheetViews>
    <sheetView view="pageBreakPreview" zoomScale="80" zoomScaleSheetLayoutView="80" zoomScalePageLayoutView="0" workbookViewId="0" topLeftCell="A10">
      <selection activeCell="FP12" sqref="FP12"/>
    </sheetView>
  </sheetViews>
  <sheetFormatPr defaultColWidth="0.85546875" defaultRowHeight="15"/>
  <cols>
    <col min="1" max="16384" width="0.85546875" style="31" customWidth="1"/>
  </cols>
  <sheetData>
    <row r="1" s="37" customFormat="1" ht="15.75"/>
    <row r="2" spans="1:98" s="37" customFormat="1" ht="15.7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</row>
    <row r="3" spans="55:75" s="38" customFormat="1" ht="15.75">
      <c r="BC3" s="42" t="s">
        <v>103</v>
      </c>
      <c r="BD3" s="301" t="s">
        <v>419</v>
      </c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</row>
    <row r="4" s="37" customFormat="1" ht="15.75"/>
    <row r="5" spans="1:98" s="37" customFormat="1" ht="15.75">
      <c r="A5" s="302" t="s">
        <v>225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</row>
    <row r="6" spans="1:98" s="37" customFormat="1" ht="15.75">
      <c r="A6" s="303" t="s">
        <v>96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</row>
    <row r="9" spans="1:98" s="40" customFormat="1" ht="15">
      <c r="A9" s="299" t="s">
        <v>97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 t="s">
        <v>98</v>
      </c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</row>
    <row r="10" spans="1:98" s="40" customFormat="1" ht="15">
      <c r="A10" s="299">
        <v>1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>
        <v>2</v>
      </c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</row>
    <row r="11" spans="1:98" ht="83.25" customHeight="1">
      <c r="A11" s="43"/>
      <c r="B11" s="298" t="s">
        <v>104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44"/>
      <c r="BR11" s="296">
        <v>6</v>
      </c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</row>
    <row r="12" spans="1:98" ht="107.25" customHeight="1">
      <c r="A12" s="43"/>
      <c r="B12" s="298" t="s">
        <v>105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44"/>
      <c r="BR12" s="296">
        <v>0</v>
      </c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</row>
    <row r="13" spans="1:98" ht="37.5" customHeight="1">
      <c r="A13" s="43"/>
      <c r="B13" s="298" t="s">
        <v>106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44"/>
      <c r="BR13" s="296">
        <v>1</v>
      </c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</row>
    <row r="15" spans="2:104" ht="15">
      <c r="B15" s="297" t="s">
        <v>226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87" t="s">
        <v>228</v>
      </c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9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</row>
    <row r="16" spans="2:104" ht="15">
      <c r="B16" s="9"/>
      <c r="C16" s="9"/>
      <c r="D16" s="9"/>
      <c r="E16" s="9"/>
      <c r="F16" s="9"/>
      <c r="G16" s="178" t="s">
        <v>18</v>
      </c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33"/>
      <c r="AV16" s="178" t="s">
        <v>19</v>
      </c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33"/>
      <c r="CF16" s="178" t="s">
        <v>20</v>
      </c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</row>
  </sheetData>
  <sheetProtection/>
  <mergeCells count="20">
    <mergeCell ref="A2:CT2"/>
    <mergeCell ref="BD3:BW3"/>
    <mergeCell ref="A5:CT5"/>
    <mergeCell ref="A6:CT6"/>
    <mergeCell ref="A9:BQ9"/>
    <mergeCell ref="BR9:CT9"/>
    <mergeCell ref="A10:BQ10"/>
    <mergeCell ref="BR10:CT10"/>
    <mergeCell ref="B11:BP11"/>
    <mergeCell ref="BR11:CT11"/>
    <mergeCell ref="B12:BP12"/>
    <mergeCell ref="BR12:CT12"/>
    <mergeCell ref="BR13:CT13"/>
    <mergeCell ref="B15:AU15"/>
    <mergeCell ref="AV15:CD15"/>
    <mergeCell ref="CF15:CZ15"/>
    <mergeCell ref="G16:AT16"/>
    <mergeCell ref="AV16:CD16"/>
    <mergeCell ref="CF16:CZ16"/>
    <mergeCell ref="B13:B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Y19"/>
  <sheetViews>
    <sheetView view="pageBreakPreview" zoomScale="80" zoomScaleSheetLayoutView="80" zoomScalePageLayoutView="0" workbookViewId="0" topLeftCell="A1">
      <selection activeCell="B1" sqref="A1:CY19"/>
    </sheetView>
  </sheetViews>
  <sheetFormatPr defaultColWidth="0.85546875" defaultRowHeight="15"/>
  <cols>
    <col min="1" max="16384" width="0.85546875" style="31" customWidth="1"/>
  </cols>
  <sheetData>
    <row r="1" s="37" customFormat="1" ht="15.75"/>
    <row r="2" spans="1:98" s="37" customFormat="1" ht="15.75">
      <c r="A2" s="300" t="s">
        <v>107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</row>
    <row r="3" spans="77:95" s="38" customFormat="1" ht="15.75">
      <c r="BY3" s="42" t="s">
        <v>108</v>
      </c>
      <c r="BZ3" s="301" t="s">
        <v>419</v>
      </c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</row>
    <row r="4" spans="79:98" s="37" customFormat="1" ht="15.75"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</row>
    <row r="5" spans="79:98" s="37" customFormat="1" ht="15.75"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</row>
    <row r="6" spans="1:98" s="37" customFormat="1" ht="15.75">
      <c r="A6" s="302" t="s">
        <v>225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</row>
    <row r="7" spans="1:98" s="37" customFormat="1" ht="15.75">
      <c r="A7" s="303" t="s">
        <v>96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3"/>
      <c r="CS7" s="303"/>
      <c r="CT7" s="303"/>
    </row>
    <row r="10" spans="1:98" s="40" customFormat="1" ht="15">
      <c r="A10" s="299" t="s">
        <v>97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 t="s">
        <v>31</v>
      </c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</row>
    <row r="11" spans="1:98" s="40" customFormat="1" ht="15">
      <c r="A11" s="299">
        <v>1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>
        <v>2</v>
      </c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</row>
    <row r="12" spans="1:98" ht="15" customHeight="1">
      <c r="A12" s="30"/>
      <c r="B12" s="307" t="s">
        <v>109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46"/>
      <c r="BR12" s="309" t="s">
        <v>98</v>
      </c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</row>
    <row r="13" spans="1:98" ht="83.25" customHeight="1">
      <c r="A13" s="32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47"/>
      <c r="BR13" s="304">
        <v>0</v>
      </c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6"/>
    </row>
    <row r="14" spans="1:98" ht="15">
      <c r="A14" s="30"/>
      <c r="B14" s="307" t="s">
        <v>110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46"/>
      <c r="BR14" s="310" t="s">
        <v>231</v>
      </c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</row>
    <row r="15" spans="1:98" ht="72" customHeight="1">
      <c r="A15" s="32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47"/>
      <c r="BR15" s="304">
        <v>0.5</v>
      </c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6"/>
    </row>
    <row r="16" spans="1:98" ht="64.5" customHeight="1">
      <c r="A16" s="29"/>
      <c r="B16" s="298" t="s">
        <v>111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41"/>
      <c r="BR16" s="296">
        <v>1</v>
      </c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</row>
    <row r="18" spans="1:103" ht="15">
      <c r="A18" s="297" t="s">
        <v>226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87" t="s">
        <v>228</v>
      </c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9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</row>
    <row r="19" spans="1:103" ht="15">
      <c r="A19" s="9"/>
      <c r="B19" s="9"/>
      <c r="C19" s="9"/>
      <c r="D19" s="9"/>
      <c r="E19" s="9"/>
      <c r="F19" s="178" t="s">
        <v>18</v>
      </c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33"/>
      <c r="AU19" s="178" t="s">
        <v>19</v>
      </c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33"/>
      <c r="CE19" s="178" t="s">
        <v>20</v>
      </c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</row>
  </sheetData>
  <sheetProtection/>
  <mergeCells count="22">
    <mergeCell ref="A2:CT2"/>
    <mergeCell ref="BZ3:CQ3"/>
    <mergeCell ref="A6:CT6"/>
    <mergeCell ref="A7:CT7"/>
    <mergeCell ref="A10:BQ10"/>
    <mergeCell ref="BR10:CT10"/>
    <mergeCell ref="F19:AS19"/>
    <mergeCell ref="AU19:CC19"/>
    <mergeCell ref="CE19:CY19"/>
    <mergeCell ref="A11:BQ11"/>
    <mergeCell ref="BR11:CT11"/>
    <mergeCell ref="B12:BP13"/>
    <mergeCell ref="BR12:CT12"/>
    <mergeCell ref="BR13:CT13"/>
    <mergeCell ref="B14:BP15"/>
    <mergeCell ref="BR14:CT14"/>
    <mergeCell ref="BR15:CT15"/>
    <mergeCell ref="B16:BP16"/>
    <mergeCell ref="BR16:CT16"/>
    <mergeCell ref="A18:AT18"/>
    <mergeCell ref="AU18:CC18"/>
    <mergeCell ref="CE18:CY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Vakulenko</dc:creator>
  <cp:keywords/>
  <dc:description/>
  <cp:lastModifiedBy>Дубовский Сергей Михайлович</cp:lastModifiedBy>
  <cp:lastPrinted>2020-04-28T10:09:10Z</cp:lastPrinted>
  <dcterms:created xsi:type="dcterms:W3CDTF">2017-04-14T05:43:18Z</dcterms:created>
  <dcterms:modified xsi:type="dcterms:W3CDTF">2020-04-28T10:30:57Z</dcterms:modified>
  <cp:category/>
  <cp:version/>
  <cp:contentType/>
  <cp:contentStatus/>
</cp:coreProperties>
</file>