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1.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4950" yWindow="14280" windowWidth="9420" windowHeight="1170" tabRatio="908" activeTab="12"/>
  </bookViews>
  <sheets>
    <sheet name="Содержание" sheetId="1" r:id="rId1"/>
    <sheet name="табл.1" sheetId="2" r:id="rId2"/>
    <sheet name="табл.1а" sheetId="3" r:id="rId3"/>
    <sheet name="табл.1б" sheetId="4" r:id="rId4"/>
    <sheet name="табл.2 " sheetId="5" r:id="rId5"/>
    <sheet name="табл.3" sheetId="6" r:id="rId6"/>
    <sheet name="табл.4" sheetId="7" r:id="rId7"/>
    <sheet name="табл.5а" sheetId="8" r:id="rId8"/>
    <sheet name="табл.6 " sheetId="9" r:id="rId9"/>
    <sheet name="табл.9" sheetId="10" r:id="rId10"/>
    <sheet name="табл.10" sheetId="11" r:id="rId11"/>
    <sheet name="табл. 11" sheetId="12" r:id="rId12"/>
    <sheet name="табл.12" sheetId="13" r:id="rId13"/>
    <sheet name="табл.12а" sheetId="14" r:id="rId14"/>
    <sheet name="табл.13" sheetId="15" r:id="rId15"/>
    <sheet name="табл.14" sheetId="16" r:id="rId16"/>
    <sheet name="табл.16" sheetId="17" r:id="rId17"/>
    <sheet name="табл.19" sheetId="18" r:id="rId18"/>
    <sheet name="табл.21" sheetId="19" r:id="rId19"/>
    <sheet name="табл.26" sheetId="20" r:id="rId20"/>
    <sheet name="табл.29" sheetId="21" r:id="rId21"/>
    <sheet name="табл.29б" sheetId="22" r:id="rId22"/>
  </sheets>
  <definedNames/>
  <calcPr fullCalcOnLoad="1"/>
</workbook>
</file>

<file path=xl/sharedStrings.xml><?xml version="1.0" encoding="utf-8"?>
<sst xmlns="http://schemas.openxmlformats.org/spreadsheetml/2006/main" count="1690" uniqueCount="1042">
  <si>
    <t>ед.</t>
  </si>
  <si>
    <t>Таблица 16</t>
  </si>
  <si>
    <t xml:space="preserve">2. </t>
  </si>
  <si>
    <t xml:space="preserve">3. </t>
  </si>
  <si>
    <t>ТРАНСПОРТНОЕ ЭКСПЕДИРОВАНИЕ</t>
  </si>
  <si>
    <t>1 вагон</t>
  </si>
  <si>
    <t>руб./час</t>
  </si>
  <si>
    <t>(без НДС)</t>
  </si>
  <si>
    <t>в руб.(без НДС)</t>
  </si>
  <si>
    <t xml:space="preserve">Переделка счетчика из реактивного в активный оплачивается отдельно в размере 50% от стоимости ремонта </t>
  </si>
  <si>
    <t>прибора.</t>
  </si>
  <si>
    <t>(код профессии 19861)</t>
  </si>
  <si>
    <t>(код профессии 14444)</t>
  </si>
  <si>
    <t>склад-вагон, склад-автомашина, склад-причал или обратно)</t>
  </si>
  <si>
    <t>ТАРИФЫ НА  РАБОТЫ И УСЛУГИ ЭЛЕКТРОТЕХНИЧЕСКОЙ ЛАБОРАТОРИИ</t>
  </si>
  <si>
    <t>Таблица 29</t>
  </si>
  <si>
    <t>Стоимость ремонта,                  руб. без учета НДС</t>
  </si>
  <si>
    <t>Примечание к таблице 29:</t>
  </si>
  <si>
    <t xml:space="preserve">16. Обратное включение телефона в сеть       </t>
  </si>
  <si>
    <t xml:space="preserve">17. Переименование абонента                          </t>
  </si>
  <si>
    <t>19. Подключение и выключение абонента на стойку СЦВ</t>
  </si>
  <si>
    <t>21. Организация прямой связи для нужд потребителей</t>
  </si>
  <si>
    <t>пропуск</t>
  </si>
  <si>
    <t>«Слесарь по эксплуатации и ремонту газового</t>
  </si>
  <si>
    <t>-</t>
  </si>
  <si>
    <t>постов для снабжения водой.</t>
  </si>
  <si>
    <t xml:space="preserve"> страница</t>
  </si>
  <si>
    <t xml:space="preserve"> - формат документа А4</t>
  </si>
  <si>
    <t>Таблица 26</t>
  </si>
  <si>
    <t>Тротуароуборочная машина</t>
  </si>
  <si>
    <t>Примечание к таблице 1 а:</t>
  </si>
  <si>
    <t>свидетельство</t>
  </si>
  <si>
    <t>14. Переоформление телефона организации, имеющей лицевой счет,</t>
  </si>
  <si>
    <t>Наименование работ и услуг</t>
  </si>
  <si>
    <t>(код профессии 19756)</t>
  </si>
  <si>
    <t>(код профессии 11220)</t>
  </si>
  <si>
    <t>«Моторист»</t>
  </si>
  <si>
    <t>(код профессии 14718)</t>
  </si>
  <si>
    <t>"Тельферист"</t>
  </si>
  <si>
    <r>
      <t xml:space="preserve"> - </t>
    </r>
    <r>
      <rPr>
        <sz val="12"/>
        <color indexed="8"/>
        <rFont val="Times New Roman"/>
        <family val="1"/>
      </rPr>
      <t xml:space="preserve"> вода </t>
    </r>
  </si>
  <si>
    <r>
      <t xml:space="preserve"> - </t>
    </r>
    <r>
      <rPr>
        <sz val="12"/>
        <color indexed="8"/>
        <rFont val="Times New Roman"/>
        <family val="1"/>
      </rPr>
      <t>вода</t>
    </r>
  </si>
  <si>
    <t>инициативе (вине) абонента</t>
  </si>
  <si>
    <t>таблиц</t>
  </si>
  <si>
    <t>Номер</t>
  </si>
  <si>
    <t>таблицы</t>
  </si>
  <si>
    <t>Погрузочно-разгрузочные работы по прямому варианту (транспортное ср-во-</t>
  </si>
  <si>
    <t>транспортное ср-во: судно-вагон, судно-автомашина, судно-судно, автомаши-</t>
  </si>
  <si>
    <t>на-вагон, вагон-вагон, автомашина-автомашина или наоборот)</t>
  </si>
  <si>
    <t xml:space="preserve">Таблица 1б </t>
  </si>
  <si>
    <t>Погрузочно-разгрузочные работы по варианту с внутрипортовым перемеще-</t>
  </si>
  <si>
    <t>нием 1 категории ( судно-склад-транспортное средство или обратно:</t>
  </si>
  <si>
    <t>судно-склад-вагон, судно-склад-автомашина, вагон-склад-судно, автомашина-</t>
  </si>
  <si>
    <t>склад-судно, судно-причал-автомашина,судно-причал-вагон, автомашина-</t>
  </si>
  <si>
    <t>причал-судно, вагон-причал, судно, склад-причал-судно, судно-причал-склад)</t>
  </si>
  <si>
    <t>нием 2 категории (судно-склад, склад-судно, судно-причал, причал-судно)</t>
  </si>
  <si>
    <t>нием 3 категории (склад-транспортное средство или обратно: склад-вагон,</t>
  </si>
  <si>
    <t>склад-автомашина, склад-причал или обратно)</t>
  </si>
  <si>
    <t>Тарифы на вспомогательные операции с грузом</t>
  </si>
  <si>
    <t>Таблица 5а</t>
  </si>
  <si>
    <t>Тарифы на работы и услуги, связанные с перевалкой нефтепродуктов</t>
  </si>
  <si>
    <t>Тарифы на услуги связи (абонентам/пользователям)</t>
  </si>
  <si>
    <t>Тарифы на услуги связи (абонентам/пользователям): дополнительные услуги</t>
  </si>
  <si>
    <t>Тарифы на другие работы и услуги, выполняемые участками и хозяйствами</t>
  </si>
  <si>
    <t>Тарифы на услуги Здравпункта</t>
  </si>
  <si>
    <t>Тарифы бюро пропусков</t>
  </si>
  <si>
    <t>Тарифы на услуги транспортно-экспедиторской службы</t>
  </si>
  <si>
    <t>Тарифы на погрузочно-разгрузочные работы (экспортно-импортные грузы)</t>
  </si>
  <si>
    <t>Тарифы на работы и услуги электротехнической лаборатории для сторонних</t>
  </si>
  <si>
    <t>организаций</t>
  </si>
  <si>
    <t>ТАРИФЫ НА УСЛУГИ ТРАНСПОРТНО-ЭКСПЕДИТОРСКОЙ СЛУЖБЫ.</t>
  </si>
  <si>
    <t>1 услуга</t>
  </si>
  <si>
    <t>курс обучения</t>
  </si>
  <si>
    <t>1 человека</t>
  </si>
  <si>
    <t>подключение</t>
  </si>
  <si>
    <t>ТАРИФЫ НА РАБОТЫ И УСЛУГИ, СВЯЗАННЫЕ С ТЕХНОЛОГИЧЕСКИМ ПРИСОЕДИ-</t>
  </si>
  <si>
    <t xml:space="preserve">   К юридическим лицам - некоммерческим организациям, на которых распростроняется </t>
  </si>
  <si>
    <t xml:space="preserve"> -</t>
  </si>
  <si>
    <t>работы</t>
  </si>
  <si>
    <t>Краны</t>
  </si>
  <si>
    <t>Автокран</t>
  </si>
  <si>
    <t>документов</t>
  </si>
  <si>
    <t>Переградуировка оплачивается отдельно в размере 30% от стоимости ремонта прибора.</t>
  </si>
  <si>
    <t xml:space="preserve">4. </t>
  </si>
  <si>
    <t xml:space="preserve">5. </t>
  </si>
  <si>
    <t xml:space="preserve">Поверка приборов, осуществляемая в ФГУ "Мурманский центр стандартизации, метрологии и сертификации",  </t>
  </si>
  <si>
    <t>технических условий в отношении ранее присоединенных</t>
  </si>
  <si>
    <t>принадлежности электрических сетей, акт о разграничении</t>
  </si>
  <si>
    <t>эксплуатационной ответственности сторон)</t>
  </si>
  <si>
    <t>энергопринимающих устройств (акт об осуществлении техно-</t>
  </si>
  <si>
    <t>логического присоединения, акт о разграничении балансовой</t>
  </si>
  <si>
    <t>водоснабжения</t>
  </si>
  <si>
    <t>тепловой энергии</t>
  </si>
  <si>
    <t>энергии с помощью компьютерной диагностики</t>
  </si>
  <si>
    <t>50.</t>
  </si>
  <si>
    <t>51.</t>
  </si>
  <si>
    <t>52.</t>
  </si>
  <si>
    <t>"Слесарь - сантехник"</t>
  </si>
  <si>
    <t>(код профессии 18560)</t>
  </si>
  <si>
    <t>53.</t>
  </si>
  <si>
    <t>курс обучения 1 человека</t>
  </si>
  <si>
    <t>54.</t>
  </si>
  <si>
    <t>"Слесарь по такелажу и грузозахватным приспособлениям"</t>
  </si>
  <si>
    <t>(код профессии 18551)</t>
  </si>
  <si>
    <t>55.</t>
  </si>
  <si>
    <t>(код профессии 18540)</t>
  </si>
  <si>
    <t>"Электрослесарь по обслуживанию и ремонту оборудования"</t>
  </si>
  <si>
    <t>(код профессии 19951)</t>
  </si>
  <si>
    <t xml:space="preserve">                  Предрейсовый медосмотр</t>
  </si>
  <si>
    <t>1. Пред(после)рейсовый, текущий (в рабочее время)медицинский осмотр водителя транспортного средства сторонней организации</t>
  </si>
  <si>
    <t>3. Пред(после)сменный, текущий (в рабочее время) медицинский осмотр работника сторонней организации (за исключением водителей транспортных средств)</t>
  </si>
  <si>
    <t>Текущий ремонт счетчика 1-фазного индукционного</t>
  </si>
  <si>
    <t>Средний ремонт счетчика 1-фазного индукционного</t>
  </si>
  <si>
    <t>38.</t>
  </si>
  <si>
    <t>39.</t>
  </si>
  <si>
    <t>"Составитель поездов"</t>
  </si>
  <si>
    <t>"Слесарь по ремонту подвижного состава"</t>
  </si>
  <si>
    <t xml:space="preserve"> в случаях отклонения груза по физическим, химическим и другим параметрам повлекшим</t>
  </si>
  <si>
    <t xml:space="preserve"> дополнительные затраты на производство работ.</t>
  </si>
  <si>
    <t>Текущий ремонт счетчика 3-фазного СА4У</t>
  </si>
  <si>
    <t>Средний ремонт счетчика 3-фазного СА4У</t>
  </si>
  <si>
    <t xml:space="preserve">оформления. Последним днем хранения считается дата выдачи Портом груза грузовладельцу </t>
  </si>
  <si>
    <t>Портальный кран Альбатрос, Кировец</t>
  </si>
  <si>
    <t>Тариф</t>
  </si>
  <si>
    <t>Примечание:</t>
  </si>
  <si>
    <t>«Стропальщик»</t>
  </si>
  <si>
    <t>(код профессии 18897)</t>
  </si>
  <si>
    <t>(код профессии 13482)</t>
  </si>
  <si>
    <t>«Электрогазосварщик»</t>
  </si>
  <si>
    <t>ПОГРУЗОЧНО-РАЗГРУЗОЧНЫЕ РАБОТЫ ПО ВАРИАНТУ С ВНУТРИПОРТОВЫМ</t>
  </si>
  <si>
    <t>1 студентом</t>
  </si>
  <si>
    <t>в суда  (или обратно)</t>
  </si>
  <si>
    <t>2. Слив темных нефтепродуктов и масел из автоцистерн</t>
  </si>
  <si>
    <t>"Допуск к швартовым операциям"</t>
  </si>
  <si>
    <t>3. Прочие грузы</t>
  </si>
  <si>
    <t>применяются с повышающим коэффициентом 2.</t>
  </si>
  <si>
    <t>3. При перевалке топочного мазута, тарифы применяются с повышающим коэффициентом 2,</t>
  </si>
  <si>
    <t xml:space="preserve">6. В случаях переоформления грузов, находящихся на хранении на холодильнике, складах, </t>
  </si>
  <si>
    <t>открытых и закрытых площадках, в нефтеналивных резервуарах Порта, на другого Клиента -</t>
  </si>
  <si>
    <t>плата за хранение грузов взимается с нового Клиента с первых суток хранения.</t>
  </si>
  <si>
    <t>22. Установка аппарата прямой связи от коммутаторов</t>
  </si>
  <si>
    <t>Испытание повышенным напряжением</t>
  </si>
  <si>
    <t>одного клиента на карточку другого клиента</t>
  </si>
  <si>
    <t>Примечание к таблице 5 а:</t>
  </si>
  <si>
    <t>Примечание к таблице 2:</t>
  </si>
  <si>
    <t>Дополнительные услуги</t>
  </si>
  <si>
    <t>Автопогрузчик марок 40814,4014М,4081</t>
  </si>
  <si>
    <t xml:space="preserve">линий с подключением и отключением судов и прочего </t>
  </si>
  <si>
    <t>оборудования</t>
  </si>
  <si>
    <t>кВт/час</t>
  </si>
  <si>
    <t>Таблица 1а</t>
  </si>
  <si>
    <t>Таблица 1</t>
  </si>
  <si>
    <t>Таблица 2</t>
  </si>
  <si>
    <t>1.</t>
  </si>
  <si>
    <t>4.</t>
  </si>
  <si>
    <t>5.</t>
  </si>
  <si>
    <t>1 книжка</t>
  </si>
  <si>
    <t>(теория)</t>
  </si>
  <si>
    <t>23.</t>
  </si>
  <si>
    <t>24.</t>
  </si>
  <si>
    <t>25.</t>
  </si>
  <si>
    <t>26.</t>
  </si>
  <si>
    <t>27.</t>
  </si>
  <si>
    <t>28.</t>
  </si>
  <si>
    <t>29.</t>
  </si>
  <si>
    <t xml:space="preserve">«Электромонтер по ремонту и обслуживанию </t>
  </si>
  <si>
    <t>электрооборудования грузоподъемных кранов»</t>
  </si>
  <si>
    <t>30.</t>
  </si>
  <si>
    <t>31.</t>
  </si>
  <si>
    <t>32.</t>
  </si>
  <si>
    <t>33.</t>
  </si>
  <si>
    <t>Тариф в руб.(без НДС)</t>
  </si>
  <si>
    <t>Портальный кран Ганс, Форель</t>
  </si>
  <si>
    <t>Таблица 19</t>
  </si>
  <si>
    <t>тн</t>
  </si>
  <si>
    <t>после слива нефтепродуктов</t>
  </si>
  <si>
    <t>Примечание к таблице 6:</t>
  </si>
  <si>
    <t>Текущий ремонт амперметра и вольтметра Э378 и других</t>
  </si>
  <si>
    <t>1.6.</t>
  </si>
  <si>
    <t>Средний ремонт амперметра и вольтметра Э378 и других</t>
  </si>
  <si>
    <t>1.7.</t>
  </si>
  <si>
    <t>1.8.</t>
  </si>
  <si>
    <t>1.9.</t>
  </si>
  <si>
    <t>1.10.</t>
  </si>
  <si>
    <t>20. Распечатка междугородних переговоров и платных справок (за 1 строку)</t>
  </si>
  <si>
    <t>Наименование услуг</t>
  </si>
  <si>
    <t>Таблица 12</t>
  </si>
  <si>
    <t>22.</t>
  </si>
  <si>
    <t>1 судозаход</t>
  </si>
  <si>
    <t>на твердом топливе</t>
  </si>
  <si>
    <t>за 1 тонну (брутто)</t>
  </si>
  <si>
    <t xml:space="preserve">                                                             </t>
  </si>
  <si>
    <t>в руб.</t>
  </si>
  <si>
    <t>1. Продукция рыбной промышленности</t>
  </si>
  <si>
    <t>Автомобиль ЗИЛ (бортовой)</t>
  </si>
  <si>
    <t>Машина УАЗ</t>
  </si>
  <si>
    <t>Стоянка на яме механизации</t>
  </si>
  <si>
    <t>Оформление материального пропуска на вынос защитных средств и приборов</t>
  </si>
  <si>
    <t>Изготовление шунтов оплачивается отдельно в размере 30% от стоимости ремонта прибора.</t>
  </si>
  <si>
    <t>№ п/п</t>
  </si>
  <si>
    <t>Наименование услуги</t>
  </si>
  <si>
    <t>Ремонт электросчетчиков и электроизмерительных приборов</t>
  </si>
  <si>
    <t>1.1.</t>
  </si>
  <si>
    <t>Текущий ремонт амперметра М-45</t>
  </si>
  <si>
    <t>1.2.</t>
  </si>
  <si>
    <t>Средний ремонт амперметра М-45</t>
  </si>
  <si>
    <t>1.3.</t>
  </si>
  <si>
    <t>Текущий ремонт амперметра М-340</t>
  </si>
  <si>
    <t>1.4.</t>
  </si>
  <si>
    <t>Средний ремонт амперметра М-340</t>
  </si>
  <si>
    <t>1.5.</t>
  </si>
  <si>
    <t>Таблица 21</t>
  </si>
  <si>
    <t>(код профессии 11618)</t>
  </si>
  <si>
    <t>(код профессии 13775)</t>
  </si>
  <si>
    <t>(код профессии 13507)</t>
  </si>
  <si>
    <t>1. Хранение груза на открытых и закрытых площадках.</t>
  </si>
  <si>
    <t>36.</t>
  </si>
  <si>
    <t>37.</t>
  </si>
  <si>
    <t>1 тн в сутки</t>
  </si>
  <si>
    <t xml:space="preserve">1.1. Картонная тара                      </t>
  </si>
  <si>
    <t>Примечание к таблице 3:</t>
  </si>
  <si>
    <t>ТАРИФЫ НА УСЛУГИ ЗДРАВПУНКТА.</t>
  </si>
  <si>
    <t>Таблица 12а</t>
  </si>
  <si>
    <t>(теория</t>
  </si>
  <si>
    <t>и практика)</t>
  </si>
  <si>
    <t>часа практики</t>
  </si>
  <si>
    <t>прохождения 1</t>
  </si>
  <si>
    <t xml:space="preserve">«Механизатор (докер – механизатор) бригады </t>
  </si>
  <si>
    <t>на погрузочно-разгрузочных работах»</t>
  </si>
  <si>
    <t>нормо-</t>
  </si>
  <si>
    <t>(для сторонних организаций)</t>
  </si>
  <si>
    <t>Услуги ремонтной базы</t>
  </si>
  <si>
    <t>шт.</t>
  </si>
  <si>
    <t xml:space="preserve">Наименование работ и услуг          </t>
  </si>
  <si>
    <t>34.</t>
  </si>
  <si>
    <t>35.</t>
  </si>
  <si>
    <t xml:space="preserve">1.2. Бочкотара                      </t>
  </si>
  <si>
    <t xml:space="preserve">1.3. Банкотара                                 </t>
  </si>
  <si>
    <t>6,3-10,0</t>
  </si>
  <si>
    <t>отсутствии графика поставок нефтепродуктов у Клиентов.</t>
  </si>
  <si>
    <t>ТАРИФЫ НА ВСПОМОГАТЕЛЬНЫЕ ОПЕРАЦИИ С ГРУЗОМ.</t>
  </si>
  <si>
    <t>Таблица 3</t>
  </si>
  <si>
    <t xml:space="preserve">Единица </t>
  </si>
  <si>
    <t>измерения</t>
  </si>
  <si>
    <t>1 человек</t>
  </si>
  <si>
    <t xml:space="preserve">Стоимость </t>
  </si>
  <si>
    <t>автомашина</t>
  </si>
  <si>
    <t>Стоимость</t>
  </si>
  <si>
    <t>обучения</t>
  </si>
  <si>
    <t xml:space="preserve">«Водитель погрузчика» </t>
  </si>
  <si>
    <t>(код профессии  11453):</t>
  </si>
  <si>
    <t>чел.-час</t>
  </si>
  <si>
    <t>нормо-час</t>
  </si>
  <si>
    <t>в месяц</t>
  </si>
  <si>
    <t xml:space="preserve"> услуга</t>
  </si>
  <si>
    <t>(теор.и практ.)</t>
  </si>
  <si>
    <t xml:space="preserve">1. </t>
  </si>
  <si>
    <t>вкладыш</t>
  </si>
  <si>
    <t xml:space="preserve"> - направления граждан на трудоустройство из центра занятости населения;</t>
  </si>
  <si>
    <t>2. Телефоны основные без выхода в ГТС</t>
  </si>
  <si>
    <t>5. Первым днем хранения является дата приема груза на склад Порта в соответствии с датой</t>
  </si>
  <si>
    <t>или передачи груза грузоперевозчику. Неполные сутки хранения принимаются за полные.</t>
  </si>
  <si>
    <t xml:space="preserve"> </t>
  </si>
  <si>
    <t>1. Для Клиентов, поставивших нефтепродукты без заключения договоров тарифы</t>
  </si>
  <si>
    <t>прибор учета</t>
  </si>
  <si>
    <t>Прочие механизмы</t>
  </si>
  <si>
    <t>Единица измерения</t>
  </si>
  <si>
    <t xml:space="preserve">(транспортное средство-транспортное средство: судно-вагон, судно-автомашина, </t>
  </si>
  <si>
    <t>2.1.</t>
  </si>
  <si>
    <t>2.2.</t>
  </si>
  <si>
    <t>2.3.</t>
  </si>
  <si>
    <t>4. При  сливе и выдаче мазута на автотранспорт применять повышающий коэффициент до 2-х при</t>
  </si>
  <si>
    <t>судно-судно, автомашина-вагон, вагон-вагон, автомашина-автомашина или наоборот)</t>
  </si>
  <si>
    <t>Поливомоечная машина</t>
  </si>
  <si>
    <t>Примечание к таблице 10:</t>
  </si>
  <si>
    <t>аппарата не входит и оплачивается отдельно по фактическим расходам.</t>
  </si>
  <si>
    <t>7.</t>
  </si>
  <si>
    <t>8.</t>
  </si>
  <si>
    <t>9.</t>
  </si>
  <si>
    <t>10.</t>
  </si>
  <si>
    <t>11.</t>
  </si>
  <si>
    <t>12.</t>
  </si>
  <si>
    <t>электропогрузчик</t>
  </si>
  <si>
    <t>15. Установка аппарата факсимильной связи с программируемыми</t>
  </si>
  <si>
    <t>Примечание к таблице 13:</t>
  </si>
  <si>
    <t>ТАРИФЫ НА ИСПОЛЬЗОВАНИЕ   ТЕХНИКИ (МЕХАНИЗМОВ)</t>
  </si>
  <si>
    <t>Снегопогрузчик</t>
  </si>
  <si>
    <t>Погрузчик фронтальный</t>
  </si>
  <si>
    <t>Автогрейдер</t>
  </si>
  <si>
    <t>«Машинист  (кочегар) котельной»</t>
  </si>
  <si>
    <t>(код профессии 13786)</t>
  </si>
  <si>
    <t>(код профессии 14160)</t>
  </si>
  <si>
    <t>«Машинист котельной установки»</t>
  </si>
  <si>
    <t>(код профессии 13784)</t>
  </si>
  <si>
    <t>«Оператор котельной»</t>
  </si>
  <si>
    <t>(код профессии 15643):</t>
  </si>
  <si>
    <t>паровые и на жидком топливе</t>
  </si>
  <si>
    <t>электрокотельной</t>
  </si>
  <si>
    <t>1 рейс</t>
  </si>
  <si>
    <t>коробка</t>
  </si>
  <si>
    <t>Аттестация</t>
  </si>
  <si>
    <t>Испытание диэлектрических перчаток, бот, галош</t>
  </si>
  <si>
    <t>пара</t>
  </si>
  <si>
    <t>Услуги по проведению испытаний трансформаторного масла</t>
  </si>
  <si>
    <t>отключение/</t>
  </si>
  <si>
    <t>режима потребления электроэнергии в отношении сторонних</t>
  </si>
  <si>
    <t>ния электроэнергии</t>
  </si>
  <si>
    <t>1 ограничение ре-</t>
  </si>
  <si>
    <t>жима потребле-</t>
  </si>
  <si>
    <t>Испытание выковольтных клещей, изолирующих штанг,</t>
  </si>
  <si>
    <t>высоковольтных комплектов фазировки, УВН</t>
  </si>
  <si>
    <t>Услуги по проверке учета электроэнергии</t>
  </si>
  <si>
    <t>без НДС</t>
  </si>
  <si>
    <t>с НДС</t>
  </si>
  <si>
    <t>1 пакет</t>
  </si>
  <si>
    <t xml:space="preserve"> -  вода</t>
  </si>
  <si>
    <t xml:space="preserve"> - острый  и редуцированный пар </t>
  </si>
  <si>
    <t xml:space="preserve"> - острый  и редуцированный пар</t>
  </si>
  <si>
    <t xml:space="preserve"> - вода </t>
  </si>
  <si>
    <t xml:space="preserve"> - вода</t>
  </si>
  <si>
    <t>«Повар - пекарь»</t>
  </si>
  <si>
    <t>повар</t>
  </si>
  <si>
    <t>пекарь</t>
  </si>
  <si>
    <t>(код профессии 18554)</t>
  </si>
  <si>
    <t>«Газорезчик»</t>
  </si>
  <si>
    <t>«Машинист компрессорных установок»</t>
  </si>
  <si>
    <t>в картонной таре № 4</t>
  </si>
  <si>
    <t>в картонной таре № 9</t>
  </si>
  <si>
    <t>перегрузочных машин»</t>
  </si>
  <si>
    <t>14.</t>
  </si>
  <si>
    <t>Курсы по повышению квалификации по</t>
  </si>
  <si>
    <t>специальности "Электрогазосварщик"</t>
  </si>
  <si>
    <t>час работы</t>
  </si>
  <si>
    <t>тн. в сутки</t>
  </si>
  <si>
    <t>6.</t>
  </si>
  <si>
    <t>Примечание к таблице 12:</t>
  </si>
  <si>
    <t>за час</t>
  </si>
  <si>
    <t xml:space="preserve">за час </t>
  </si>
  <si>
    <t>эксплуатации</t>
  </si>
  <si>
    <t>ТАРИФЫ НА РАБОТЫ И УСЛУГИ, СВЯЗАННЫЕ С ПЕРЕВАЛКОЙ  НЕФТЕПРОДУКТОВ</t>
  </si>
  <si>
    <t>1. Погрузка темных нефтепродуктов и масел со склада в</t>
  </si>
  <si>
    <t>1 анализ</t>
  </si>
  <si>
    <t>2. Не взимать плату за оформление разовых пропусков в случае:</t>
  </si>
  <si>
    <t>3.</t>
  </si>
  <si>
    <t>Бульдозер ДЗ</t>
  </si>
  <si>
    <t>и вагоноцистерн на склад ( или обратно)</t>
  </si>
  <si>
    <t xml:space="preserve">При приемке прибора в ремонт клиенту сразу после оплаты возвращается отремонтированный и поверенный </t>
  </si>
  <si>
    <t>прибор аналогичного типа (при наличии).</t>
  </si>
  <si>
    <t>специальности "Стропальщик"</t>
  </si>
  <si>
    <t>ПЕРЕМЕЩЕНИЕМ 2 КАТЕГОРИИ (судно-склад, склад-судно, судно-причал,</t>
  </si>
  <si>
    <t>причал-судно)</t>
  </si>
  <si>
    <t>ПЕРЕМЕЩЕНИЕМ 3 КАТЕГОРИИ (склад-транспортное средство или обратно:</t>
  </si>
  <si>
    <t>Повторная выписка свидетельства об окончании</t>
  </si>
  <si>
    <t>курсов</t>
  </si>
  <si>
    <t>2. Тара</t>
  </si>
  <si>
    <t>(код профессии 18524)</t>
  </si>
  <si>
    <t>«Боцман»</t>
  </si>
  <si>
    <t>5.1.</t>
  </si>
  <si>
    <t>5.2.</t>
  </si>
  <si>
    <t>15.</t>
  </si>
  <si>
    <t>16.</t>
  </si>
  <si>
    <t>17.</t>
  </si>
  <si>
    <t>ТАРИФЫ УЧЕБНОГО ЦЕНТРА "КУРС-НОРД"</t>
  </si>
  <si>
    <t>18.</t>
  </si>
  <si>
    <t>19.</t>
  </si>
  <si>
    <t>20.</t>
  </si>
  <si>
    <t>21.</t>
  </si>
  <si>
    <t xml:space="preserve">Тариф </t>
  </si>
  <si>
    <t>Наименование груза</t>
  </si>
  <si>
    <t>"Рабочий люльки"</t>
  </si>
  <si>
    <t>Примечание к таблице 1:</t>
  </si>
  <si>
    <t>Таблица 5 а</t>
  </si>
  <si>
    <t>Таблица 6</t>
  </si>
  <si>
    <t>Таблица 9</t>
  </si>
  <si>
    <t>Таблица 10</t>
  </si>
  <si>
    <t>Таблица 11</t>
  </si>
  <si>
    <t>ТАРИФЫ БЮРО ПРОПУСКОВ</t>
  </si>
  <si>
    <t>Таблица 13</t>
  </si>
  <si>
    <t xml:space="preserve"> тн</t>
  </si>
  <si>
    <t>Единица</t>
  </si>
  <si>
    <t>Экскаватор "Беларусь"</t>
  </si>
  <si>
    <t>Тариф в руб.</t>
  </si>
  <si>
    <t>ПОГРУЗОЧНО-РАЗГРУЗОЧНЫЕ РАБОТЫ ПО ПРЯМОМУ ВАРИАНТУ:</t>
  </si>
  <si>
    <t>2. Для Клиентов, поставивших нефтепродукты без согласования с Портом графиков поставок</t>
  </si>
  <si>
    <t>1. Оформление и выдача вкладыша в трудовую книжку</t>
  </si>
  <si>
    <t>2. Оформление и выдача трудовой книжки</t>
  </si>
  <si>
    <t>Испытание низковольтных клещей и ИНО, изолированного инструмента</t>
  </si>
  <si>
    <t>Монтаж прибора учета электроэнергии для сторонних организаций</t>
  </si>
  <si>
    <t>Монтаж трансформаторов тока в точке учета</t>
  </si>
  <si>
    <t xml:space="preserve">Монтаж и принятие к расчетам прибора учета электроэнергии </t>
  </si>
  <si>
    <t>7.1.</t>
  </si>
  <si>
    <t>7.2.</t>
  </si>
  <si>
    <t>7.3.</t>
  </si>
  <si>
    <t>7.4.</t>
  </si>
  <si>
    <t xml:space="preserve">потребителей </t>
  </si>
  <si>
    <t>1 узел</t>
  </si>
  <si>
    <t>инициативе абонента</t>
  </si>
  <si>
    <t>жима холодного</t>
  </si>
  <si>
    <t>1. Вид установленных тарифов - одноставочный</t>
  </si>
  <si>
    <t>холодного водоснабжения в отношении сторонних потребителей</t>
  </si>
  <si>
    <t>вине абонента</t>
  </si>
  <si>
    <t>жима потребления</t>
  </si>
  <si>
    <t xml:space="preserve">потребления тепловой энергии в отношении сторонних  </t>
  </si>
  <si>
    <t>потребителей за нарушение срока оплаты</t>
  </si>
  <si>
    <t>оплачивается отдельно по прейскуранту ФГУ "МЦСМ".</t>
  </si>
  <si>
    <t>с 1 по 3 сутки</t>
  </si>
  <si>
    <t>свыше 30 суток</t>
  </si>
  <si>
    <t>(код профессии 16675/16472)</t>
  </si>
  <si>
    <t>тн.</t>
  </si>
  <si>
    <t>чел.-место</t>
  </si>
  <si>
    <t xml:space="preserve">5. Вторичная пропарка цистерн, в т.ч. восьмиосных </t>
  </si>
  <si>
    <t>6. Переоформление нефтепродуктов с карточки</t>
  </si>
  <si>
    <t>нефтепродуктов по объему и ассортименту тарифы применяются с повышающим коэффициентом 2.</t>
  </si>
  <si>
    <t>18. Подключение действующей мини - АТС абонента к номеру АТС порта</t>
  </si>
  <si>
    <t>Экспортно-импортные грузы</t>
  </si>
  <si>
    <t>Компрессор</t>
  </si>
  <si>
    <t>Вакуумная машина</t>
  </si>
  <si>
    <t>Самосвал</t>
  </si>
  <si>
    <t>час</t>
  </si>
  <si>
    <t>Автогидроподъемник</t>
  </si>
  <si>
    <t>Наименование</t>
  </si>
  <si>
    <t>Грузоподъемность</t>
  </si>
  <si>
    <t>механизмов</t>
  </si>
  <si>
    <t>ремонта и эксплуатации зданий</t>
  </si>
  <si>
    <t>(код профессии 13790)</t>
  </si>
  <si>
    <t>«Помповый машинист (донкерман)»</t>
  </si>
  <si>
    <t>2. Услуги по обеспечению приема груза клиента (кроме вагонов с</t>
  </si>
  <si>
    <t>нефтепродуктами) на реквизиты Порта</t>
  </si>
  <si>
    <t xml:space="preserve">1 вагон </t>
  </si>
  <si>
    <t>дуктами) на реквизиты Порта</t>
  </si>
  <si>
    <t>3. Услуги по обеспечению приема груза клиента (вагонов с нефтепро-</t>
  </si>
  <si>
    <t>чел.-час.</t>
  </si>
  <si>
    <t>13.</t>
  </si>
  <si>
    <t xml:space="preserve">«Слесарь по ремонту и обслуживанию </t>
  </si>
  <si>
    <t xml:space="preserve">3. Хранение                                      </t>
  </si>
  <si>
    <t>4. Пропарка:</t>
  </si>
  <si>
    <t>с 1 суток</t>
  </si>
  <si>
    <t xml:space="preserve">  в картонной таре №4</t>
  </si>
  <si>
    <t xml:space="preserve">  в картонной таре №9</t>
  </si>
  <si>
    <t>2.</t>
  </si>
  <si>
    <t xml:space="preserve"> - формат документа 8,5 х 12 см</t>
  </si>
  <si>
    <t>(код профессии 14033)</t>
  </si>
  <si>
    <t>«Машинист холодильных установок»</t>
  </si>
  <si>
    <t>(код профессии 14341)</t>
  </si>
  <si>
    <t>(код профессии 14179)</t>
  </si>
  <si>
    <t>с 4 по 30 сутки</t>
  </si>
  <si>
    <t>Перечень дополнительных услуг</t>
  </si>
  <si>
    <t>Стоимость услуги, %</t>
  </si>
  <si>
    <t>от стоимости ремонта</t>
  </si>
  <si>
    <t>Изготовление шунтов</t>
  </si>
  <si>
    <t>Переградуировка</t>
  </si>
  <si>
    <t>Переделка счетчика из реактивного в активный</t>
  </si>
  <si>
    <t>Поверка приборов, осуществляемая в МСЦМ</t>
  </si>
  <si>
    <t>по прейскуранту</t>
  </si>
  <si>
    <t>МСЦМ</t>
  </si>
  <si>
    <t>Таблица 1б</t>
  </si>
  <si>
    <t>ПЕРЕМЕЩЕНИЕМ 1 КАТЕГОРИИ (судно-склад-транспортное средство или обратно:</t>
  </si>
  <si>
    <t>судно-склад-вагон, судно-склад-автомашина, вагон-склад-судно, автомашина-склад-судно,</t>
  </si>
  <si>
    <t>судно-причал-автомашина,судно-причал-вагон, автомашина-причал-судно, вагон-причал-</t>
  </si>
  <si>
    <t>судно, склад-причал-судно, судно-причал-склад).</t>
  </si>
  <si>
    <t xml:space="preserve">2.1. Банкотара (в контейнерах)                                     </t>
  </si>
  <si>
    <t>Примечание к таблице 1б:</t>
  </si>
  <si>
    <t>ТАРИФЫ НА ДРУГИЕ РАБОТЫ И УСЛУГИ, ВЫПОЛНЯЕМЫЕ УЧАСТКАМИ И</t>
  </si>
  <si>
    <t>1. Предоставление рабочей силы</t>
  </si>
  <si>
    <t>Комплекс услуг ЭТЛ на базе Газ-52</t>
  </si>
  <si>
    <t>1 час</t>
  </si>
  <si>
    <t xml:space="preserve">               ТАРИФЫ НА  УСЛУГИ  СВЯЗИ </t>
  </si>
  <si>
    <t xml:space="preserve">                                                  абонентам/пользователям</t>
  </si>
  <si>
    <t xml:space="preserve">Наименование  оказываемых услуг          </t>
  </si>
  <si>
    <t>Основные услуги : абонентская плата</t>
  </si>
  <si>
    <t>3. Параллельный аппарат с выходом в ГТС в одном кабинете</t>
  </si>
  <si>
    <t>4. Параллельный аппарат с выходом в ГТС в разных кабинетах</t>
  </si>
  <si>
    <t>5. Параллельный аппарат без выхода в ГТС в одном кабинете</t>
  </si>
  <si>
    <t>6. Параллельный аппарат без выхода в ГТС в разных кабинетах</t>
  </si>
  <si>
    <t>Услуги по техобслуживанию:</t>
  </si>
  <si>
    <t>1. Предоставление 2-х проводного прямого провода под телефон до 500 м</t>
  </si>
  <si>
    <t>2. Предоставление 2-х проводного прямого провода под телефон свыше 500 м</t>
  </si>
  <si>
    <t xml:space="preserve">3. Коммутатор оперативной связи     </t>
  </si>
  <si>
    <t>4. Концентраторы и телефонные устройства</t>
  </si>
  <si>
    <t>5. Телефоны от коммутаторов и концентраторов</t>
  </si>
  <si>
    <t xml:space="preserve">      аппаратуры "Платан", за комплект</t>
  </si>
  <si>
    <t xml:space="preserve">     до 500 метров</t>
  </si>
  <si>
    <t xml:space="preserve">      свыше 500 метров</t>
  </si>
  <si>
    <t>Тарифы на услуги связи, оказываемые операторам связи:</t>
  </si>
  <si>
    <t>1. Услуга местного завершения вызова на сеть оператора</t>
  </si>
  <si>
    <t xml:space="preserve">    связи за 1 тарифоминуту</t>
  </si>
  <si>
    <t>2. Услуга местного инициирования вызова на узле связи</t>
  </si>
  <si>
    <t xml:space="preserve">    оператора связи за 1 тарифоминуту.</t>
  </si>
  <si>
    <t xml:space="preserve">                                     ТАРИФЫ НА РАБОТЫ И УСЛУГИ СВЯЗИ</t>
  </si>
  <si>
    <t xml:space="preserve">                                                абонентам/пользователям</t>
  </si>
  <si>
    <t>1. Установка телефона</t>
  </si>
  <si>
    <t>2. Установка параллельного телефонного аппарата в одном кабинете</t>
  </si>
  <si>
    <t>3. Установка параллельного телефонного аппарата, аппарата прямой</t>
  </si>
  <si>
    <t xml:space="preserve">    связи в разных кабинетах</t>
  </si>
  <si>
    <t xml:space="preserve">4. Переноска телефона в одном здании            </t>
  </si>
  <si>
    <t>5. Переноска телефона прямой связи в другое здание</t>
  </si>
  <si>
    <t xml:space="preserve">6. Замена телефонного аппарата                      </t>
  </si>
  <si>
    <t xml:space="preserve">7. Замена номера телефона                               </t>
  </si>
  <si>
    <t>8. Программирование одного телефонного номера, кроссировка</t>
  </si>
  <si>
    <t>9. Монтаж коммутаторов оперативной связи переговорных устройств</t>
  </si>
  <si>
    <t xml:space="preserve">    (одного комплекта)</t>
  </si>
  <si>
    <t xml:space="preserve">10. Замена линейного шнура                             </t>
  </si>
  <si>
    <t xml:space="preserve">11. Замена проводки                                          </t>
  </si>
  <si>
    <t xml:space="preserve">12. Замена полевки                                            </t>
  </si>
  <si>
    <t>13. Переоформление договора об оказании услуг связи</t>
  </si>
  <si>
    <t xml:space="preserve">      за каждый номер.</t>
  </si>
  <si>
    <t xml:space="preserve">      функциями (факс, АОН)</t>
  </si>
  <si>
    <t>23. Включение и отключение абонентов от междугородней связи</t>
  </si>
  <si>
    <t>24. Замена телефонной розетки</t>
  </si>
  <si>
    <t>25. Замена телефонной вилки</t>
  </si>
  <si>
    <t>26. Замена шнурового разъема RJ-11</t>
  </si>
  <si>
    <t>27. Программирование действующей мини-АТС абонента</t>
  </si>
  <si>
    <t>28. Регистрация мини-АТС на номерах АТС порта</t>
  </si>
  <si>
    <t>29. Подключение действующей мини-АТС абонента к номеру АТС с</t>
  </si>
  <si>
    <t xml:space="preserve">       программированием</t>
  </si>
  <si>
    <t>30. Подключение линии абонента порта на оборудование DSL</t>
  </si>
  <si>
    <t>31. Вызов электромонтера для выявления повреждений в телефонном аппарате</t>
  </si>
  <si>
    <t>32. Выдача технических условий при подключении сторонних организаций к сети</t>
  </si>
  <si>
    <t xml:space="preserve">     АТС рыбного порта</t>
  </si>
  <si>
    <t>1. Стоимость телефонного аппарата в стоимость услуг по замене и установке телефонного</t>
  </si>
  <si>
    <t>3. Услуга по присоединению сетей электросвязи оказывается по договорной цене.</t>
  </si>
  <si>
    <t>"Матрос 2 класса"</t>
  </si>
  <si>
    <t>I. Услуги перегрузочного комплекса</t>
  </si>
  <si>
    <t>2. Доставка рабочих для производства ПРР</t>
  </si>
  <si>
    <t>3. Вывоз мусора на завод ТО ТБО</t>
  </si>
  <si>
    <t>II. Услуги производственно-технической службы</t>
  </si>
  <si>
    <t>III. Услуги Энергохозяйства</t>
  </si>
  <si>
    <t xml:space="preserve"> (ВКЩ)</t>
  </si>
  <si>
    <t xml:space="preserve"> - танков нефтеналивных судов</t>
  </si>
  <si>
    <t>руб./Гкал</t>
  </si>
  <si>
    <t>ТЕПЛОСНАБЖЕНИЕ</t>
  </si>
  <si>
    <t>руб./м3</t>
  </si>
  <si>
    <t>охраны:</t>
  </si>
  <si>
    <t xml:space="preserve"> - до 5 суток включительно</t>
  </si>
  <si>
    <t xml:space="preserve"> - свыше 5 суток</t>
  </si>
  <si>
    <t>тонна-брутто</t>
  </si>
  <si>
    <t xml:space="preserve"> -  вагоноцистерн четырехосных объемом 60 тн</t>
  </si>
  <si>
    <t xml:space="preserve"> -  автоцистерн                                      </t>
  </si>
  <si>
    <t xml:space="preserve"> - бочек емкостью 200 литров</t>
  </si>
  <si>
    <t>1. В официальные государственные праздничные и в выходные дни к тарифам применяется</t>
  </si>
  <si>
    <t xml:space="preserve"> повышающий коэффициент 1,5.</t>
  </si>
  <si>
    <t>1. Подача и уборка вагонов локомотивом предприятия</t>
  </si>
  <si>
    <t>Повторная сдача экзамена</t>
  </si>
  <si>
    <t>ед.в сутки</t>
  </si>
  <si>
    <t xml:space="preserve">  нормо-час</t>
  </si>
  <si>
    <t xml:space="preserve"> Таблица 21</t>
  </si>
  <si>
    <t>действ.</t>
  </si>
  <si>
    <t>Курсы по повышению квалификации  по специальности</t>
  </si>
  <si>
    <t xml:space="preserve"> "Оператор котельной на жидком топливе"</t>
  </si>
  <si>
    <t>7. Бланк материального пропуска</t>
  </si>
  <si>
    <t>11. Копировально-множительные работы, формат А4, 1 страница</t>
  </si>
  <si>
    <t>13. Услуги по ламинированию</t>
  </si>
  <si>
    <t>Трактор " Т - 40А"</t>
  </si>
  <si>
    <t>Автопогрузчики "Helli", "Utilev"</t>
  </si>
  <si>
    <t xml:space="preserve">Электропогрузчик "Комаццу" </t>
  </si>
  <si>
    <t xml:space="preserve">Автобус </t>
  </si>
  <si>
    <t xml:space="preserve">Автомобиль ГАЗ </t>
  </si>
  <si>
    <t xml:space="preserve">Пескоразбрасыватель </t>
  </si>
  <si>
    <t>МАЗ</t>
  </si>
  <si>
    <t>защитном сооружении (убежище) при чрезвычайных ситуациях,</t>
  </si>
  <si>
    <t>выполнении мероприятий гражданской обороны, с долевым</t>
  </si>
  <si>
    <t>участием клиента в содержании защитного сооружения (убежища)</t>
  </si>
  <si>
    <t xml:space="preserve">с 1 января по 30 июня 2016 г. </t>
  </si>
  <si>
    <t>потребители, оплачивающие производство и передачу тепловой энергии, одноставочный, руб./Гкал без учета НДС</t>
  </si>
  <si>
    <t>с 1 июля по 31 декабря 2016 г.</t>
  </si>
  <si>
    <t xml:space="preserve">потребители, оплачивающие производство и передачу тепловой энергии, одноставочный,  руб./Гкал без учета НДС </t>
  </si>
  <si>
    <t xml:space="preserve">с 1 января по 30 июня 2018 г. </t>
  </si>
  <si>
    <t>с 1 июля по 31 декабря 2018 г.</t>
  </si>
  <si>
    <t>потребители, оплачивающие производство и передачу тепловой энергии, одноставочный, руб./Гкал без  учета НДС</t>
  </si>
  <si>
    <t>потребители, оплачивающие производство и передачу тепловой энергии, одноставочный, руб./Гкал  с учетом НДС *</t>
  </si>
  <si>
    <t xml:space="preserve">ВОДООТВЕДЕНИЕ </t>
  </si>
  <si>
    <t>ТРАНСПОРТИРОВКА ВОДЫ</t>
  </si>
  <si>
    <t>40.</t>
  </si>
  <si>
    <t xml:space="preserve">1.1. Мука рыбная в мешках      </t>
  </si>
  <si>
    <t>1.2. Рыба и другая мороженая продукция (пакетированная)</t>
  </si>
  <si>
    <t>1.3. Рыба и другая мороженая продукция  (непакетированная)</t>
  </si>
  <si>
    <t xml:space="preserve">2.1. Картонная тара                                    </t>
  </si>
  <si>
    <t>2.2. Банкотара (погрузка-выгрузка в контейнер вручную)</t>
  </si>
  <si>
    <t>1.1. Мука рыбная в мешках</t>
  </si>
  <si>
    <t>1.3. Рыба и другая мороженая продукция (непакетированная)</t>
  </si>
  <si>
    <t>2.1. Картонная тара</t>
  </si>
  <si>
    <t>1.1. Мука рыбная  в мешках</t>
  </si>
  <si>
    <t>2.2. Картонная тара</t>
  </si>
  <si>
    <t>ТАРИФЫ НА ПОГРУЗОЧНО-РАЗГРУЗОЧНЫЕ РАБОТЫ.</t>
  </si>
  <si>
    <t xml:space="preserve">                  Перегрузка </t>
  </si>
  <si>
    <t xml:space="preserve">         за единицу в руб.(без НДС)</t>
  </si>
  <si>
    <t>Прямой</t>
  </si>
  <si>
    <t xml:space="preserve">     С внутрипортовым </t>
  </si>
  <si>
    <t>вариант</t>
  </si>
  <si>
    <t xml:space="preserve">        перемещениями</t>
  </si>
  <si>
    <t>1 кат.</t>
  </si>
  <si>
    <t>2 кат.</t>
  </si>
  <si>
    <t>3 кат.</t>
  </si>
  <si>
    <t>1. Экспортно-импортные грузы</t>
  </si>
  <si>
    <t>1.1. Грузы в мешках</t>
  </si>
  <si>
    <t>тн/брутто</t>
  </si>
  <si>
    <t>1.2. Грузы навалом</t>
  </si>
  <si>
    <t>1.3. Пиломатериалы, лесоматериалы</t>
  </si>
  <si>
    <t>1.4. Лес круглый</t>
  </si>
  <si>
    <t>1.6. Контейнеры 20-футовые груженые</t>
  </si>
  <si>
    <t>1.7. Контейнеры 40-футовые груженые</t>
  </si>
  <si>
    <t>Примечание к таблице 19:</t>
  </si>
  <si>
    <t>Таблица 4</t>
  </si>
  <si>
    <t>Наименование операции</t>
  </si>
  <si>
    <t>Примечание к таблице 4 :</t>
  </si>
  <si>
    <t>ТАРИФЫ НА ЗАЧИСТКУ (ПОДГОТОВКУ И ОБОРУДОВАНИЕ) ВАГОНОВ,</t>
  </si>
  <si>
    <t>СКЛАДСКИХ ПОМЕЩЕНИЙ ОТ ЗАГРЯЗНЯЮЩИХ ГРУЗОВ.</t>
  </si>
  <si>
    <t>1. Подготовка и оборудование транспортных средств (очистка</t>
  </si>
  <si>
    <t>железнодорожного подвижного состава после перевозки заг-</t>
  </si>
  <si>
    <t>рязняющих веществ (концентратов, руд, окатышей, клинкера,</t>
  </si>
  <si>
    <t>аммиачной селитры и других)</t>
  </si>
  <si>
    <t>тн-брутто</t>
  </si>
  <si>
    <t>1. Стоимость зачистки складских помещений, территории АО "Мурманский морской рыбный порт" после перегрузки, технологического накопления (хранения) загрязняющего груза оплачивается Клиентом в размере 7 % от ставки 2 категории тарифов Прейскуранта соответствующего груза за каждую отгруженную (по данным коносамента/накладной/приемного акта) тонну груза в расчете на весь объем перегруженного груза.</t>
  </si>
  <si>
    <t>1 сутки</t>
  </si>
  <si>
    <t>Тарифы на зачистку (подготовку и оборудование) вагонов, складских помещений от загрязняющих грузов</t>
  </si>
  <si>
    <t>Рост</t>
  </si>
  <si>
    <t>тарифов</t>
  </si>
  <si>
    <t>%%</t>
  </si>
  <si>
    <t>(сНДС)</t>
  </si>
  <si>
    <t>41.</t>
  </si>
  <si>
    <t>42.</t>
  </si>
  <si>
    <t>43.</t>
  </si>
  <si>
    <t>45.</t>
  </si>
  <si>
    <t>46.</t>
  </si>
  <si>
    <t>47.</t>
  </si>
  <si>
    <t>48.</t>
  </si>
  <si>
    <t>49.</t>
  </si>
  <si>
    <t xml:space="preserve">1. Телефоны основные с выходом в ГТС и АМТС </t>
  </si>
  <si>
    <t>4. Услуги по раскредитовке ж/д документов</t>
  </si>
  <si>
    <t>ж/д документ</t>
  </si>
  <si>
    <t>5. ТЭУ (Транспортно-экспедиторские услуги)</t>
  </si>
  <si>
    <t>2. Тарифы действительны только для клиентов АО "ММРП", имеющих договоры на услуги связи.</t>
  </si>
  <si>
    <t>7. Определение плотности</t>
  </si>
  <si>
    <t>8.Определение содержания воды</t>
  </si>
  <si>
    <t>9. Определение условной вязкости</t>
  </si>
  <si>
    <t>10. Определение температуры вспышки в открытом тигле</t>
  </si>
  <si>
    <t>11. Определение зольности</t>
  </si>
  <si>
    <t>12. Определение водорастворимых кислот и щелочей</t>
  </si>
  <si>
    <t>1.4. Консервы</t>
  </si>
  <si>
    <t>1.5. Соль</t>
  </si>
  <si>
    <t xml:space="preserve">1.7. Каменный уголь (стандартное состояние) </t>
  </si>
  <si>
    <t>1.8. Металлолом</t>
  </si>
  <si>
    <t>1.9. Дрова</t>
  </si>
  <si>
    <t>1.10. Контейнеры 40-футовые груженые</t>
  </si>
  <si>
    <t>1.11. Контейнеры 20-футовые груженые</t>
  </si>
  <si>
    <t xml:space="preserve">2. Взвешивание грузов                          </t>
  </si>
  <si>
    <t>2.1. Каменный уголь</t>
  </si>
  <si>
    <t>2.2. Металлолом</t>
  </si>
  <si>
    <t>1. За хранение грузов на открытых и закрытых площадках взимается плата: при превышении нормы единовременного хранения - в двукратном размере тарифа.</t>
  </si>
  <si>
    <t>2. Плата за хранение бумажных или тканевых мешков, полиэтиленовых вкладышей взимается по тарифу на картонную плату.</t>
  </si>
  <si>
    <t>3. Первым днем хранения является дата приема груза на склад Порта в соответствии с датой оформления. Последним днем хранения считается дата выдачи Портом груза грузовладельцу или передачи груза грузоперевозчику. Неполные сутки хранения принимаются за полные.</t>
  </si>
  <si>
    <t>4. В случаях переоформления грузов находящихся на хранении на складах, открытых и закрытых площадках, на другого клиента - плата за хранение грузов взимается с нового клиента с первых суток хранения.</t>
  </si>
  <si>
    <t>Бульдозер Т - 170 (техника Угольной базы)</t>
  </si>
  <si>
    <t>Электропогрузчики марок ТСМ FB 15-6, ЕВ 715-33-82, Е12 "Линде"</t>
  </si>
  <si>
    <t>1. При работах автотранспорта, связанных с выездом за черту города, к действующим тарифам применяется коэффициент 2.</t>
  </si>
  <si>
    <t>1 лист ф. А4</t>
  </si>
  <si>
    <t xml:space="preserve">4. Оказание услуг такелажной мастерской </t>
  </si>
  <si>
    <t>5. Обеспечение судозахода круизного судна</t>
  </si>
  <si>
    <t>8. Обеспечение работы плавкрана под грузовыми операциями</t>
  </si>
  <si>
    <t>9.Организация и обеспечение функционирования временной зоны таможенного контроля (ВЗТК), документальное сопровождение таможенных грузов в ВЗТК</t>
  </si>
  <si>
    <t>1 ВЗТК</t>
  </si>
  <si>
    <t>1. Согласование разрешения на производство</t>
  </si>
  <si>
    <t>земляных работ на территории Порта и за его пределами</t>
  </si>
  <si>
    <t>2. Прочие виды услуг по вопросам строительства,</t>
  </si>
  <si>
    <t>1. Услуги отдела главного диспетчера</t>
  </si>
  <si>
    <t>1 тонна (брутто)</t>
  </si>
  <si>
    <t>2. Услуги по резервированию мест для укрытия людей в</t>
  </si>
  <si>
    <t>3. Предоставление передвижного оборудованного поста</t>
  </si>
  <si>
    <t>4. Обеспечение процесса обработки опасного груза</t>
  </si>
  <si>
    <t xml:space="preserve">      Тарифы на тепловую энергию для потребителей АО «ММРП» (приобретающих тепловую энергию через сети АО «ММРП»):</t>
  </si>
  <si>
    <t xml:space="preserve">  Тарифы на тепловую энергию, поставляемую потребителям АО «ММРП», приобретающим тепловую энергию через сети АО «Мурманэнергосбыт» (кроме населения):</t>
  </si>
  <si>
    <t xml:space="preserve">  Льготные тарифы на тепловую энергию, поставляемую потребителям АО «Мурманский морской рыбный порт» через сети АО «Мурманэнергосбыт» (население):</t>
  </si>
  <si>
    <t>Российской Федерации (часть вторая).</t>
  </si>
  <si>
    <t>I.V.Услуги отдела кадров</t>
  </si>
  <si>
    <t>V. Прочие услуги</t>
  </si>
  <si>
    <t xml:space="preserve">    Тариф в сфере водоснабжения в части услуг по транспортировке воды (без учета НДС):</t>
  </si>
  <si>
    <t xml:space="preserve">    Тариф в сфере водоснабжения в части услуг по транспортировке воды  (с учетом НДС):</t>
  </si>
  <si>
    <t xml:space="preserve">    Тариф на услуги по водоотведению  (без учета НДС):</t>
  </si>
  <si>
    <t xml:space="preserve">    Тариф на услуги по водоотведению (с учетом НДС):</t>
  </si>
  <si>
    <t>Тарифы на услуги по теплоснабжению, транспортировке воды и водоотведению</t>
  </si>
  <si>
    <t>НЕНИЕМ К ЭЛЕКТРИЧЕСКИМ СЕТЯМ АО "ММРП"</t>
  </si>
  <si>
    <t xml:space="preserve">Тарифы, утвержденные Комитетом по тарифному регулированию Мурманской области - </t>
  </si>
  <si>
    <t>"Машинист рыбомучной установки"</t>
  </si>
  <si>
    <t>3. Выполнение АО "ММРП" функций грузоотправителя (консультирование Заказчиков по разработанным ими чертежам, схемам на погрузку и крепление грузов, в том числе негабаритных грузов, не предусмотренных техническими условиями размещения и крепления грузов в вагонах) (без проверки расчетов)</t>
  </si>
  <si>
    <t>1 схема</t>
  </si>
  <si>
    <t>3.6. Прочие непоименованные грузы</t>
  </si>
  <si>
    <t>1.6. Прочие непоименованные грузы</t>
  </si>
  <si>
    <t>1.12. Контейнеры (порожние) весом от 1 101 кг до 5 000 кг (в т.ч. порожние контейнеры 20-футовые, 40-футовые)</t>
  </si>
  <si>
    <t>1.13. Контейнеры (груженые),  максимально допустимая загрузка которых до 10 000 кг</t>
  </si>
  <si>
    <t xml:space="preserve">1.14. Контейнеры (порожние) весом до 1 100 кг </t>
  </si>
  <si>
    <t>1.15. Грузы в биг-бегах (мягкие контейнеры грузоподъемностью 0,5 т - 2 т)</t>
  </si>
  <si>
    <t xml:space="preserve">1.16. Прочие непоименованные грузы </t>
  </si>
  <si>
    <t>1.17. Контейнеры 40 - футовые груженые</t>
  </si>
  <si>
    <t>1.18. Контейнеры 20 - футовые груженые</t>
  </si>
  <si>
    <t xml:space="preserve">1.19. Контейнеры (порожние) весом от 1 101 кг до 5 000 кг (в т.ч. порожние контейнеры 20-футовые, 40-футовые) </t>
  </si>
  <si>
    <t>1.20. Контейнеры (груженые),  максимально допустимая загрузка которых до 10 000 кг</t>
  </si>
  <si>
    <t xml:space="preserve">1.21. Контейнеры (порожние) весом до 1 100 кг </t>
  </si>
  <si>
    <t>1.22. Грузы в биг-бегах (мягкие контейнеры грузоподъемностью 0,5 т - 2 т)</t>
  </si>
  <si>
    <t>2.3. Прочие непоименованные грузы</t>
  </si>
  <si>
    <t>1.5. Прочие непоименованные грузы</t>
  </si>
  <si>
    <t xml:space="preserve">1.8. Контейнеры (порожние) весом от 1 101 кг до 5 000 кг (в т.ч. порожние контейнеры 20-футовые, 40-футовые) </t>
  </si>
  <si>
    <t xml:space="preserve">1.9. Контейнеры (груженые),  максимально допустимая загрузка которых до 10 000 кг </t>
  </si>
  <si>
    <t xml:space="preserve">1.10. Контейнеры (порожние) весом до 1 100 кг </t>
  </si>
  <si>
    <t>1.11. Грузы в биг-бегах (мягкие контейнеры грузоподъемностью 0,5 т - 2 т)</t>
  </si>
  <si>
    <t>10. Оформление и подача документов отчетности (ДО-1, ДО-2) при приеме и выдаче товара в/из ВЗТК</t>
  </si>
  <si>
    <t>1 документ отчетности</t>
  </si>
  <si>
    <t xml:space="preserve">  I. Обучение по специальностям:</t>
  </si>
  <si>
    <t>II. Повышение квалификации:</t>
  </si>
  <si>
    <t>III. Прочие услуги:</t>
  </si>
  <si>
    <t>"Повышение квалификации иных работников, субъекта транспортной инфраструктуры, подразделения транспортной безопасности, выполняющих работы, непосредственно связанные с обеспечением транспортной безопасности объекта транспортной инфраструктуры и (или) транспортного средства"</t>
  </si>
  <si>
    <t>"Повышение квалификации работников, осуществляющих досмотр, дополнительный досмотр, повторный досмотр в целях обеспечения транспортной безопасности"</t>
  </si>
  <si>
    <t>"Повышение квалификации работников субъекта транспортной инфраструктуры, подразделения транспортной безопасности, руководящих выполнением работ, непосредственно связанных с обеспечением транспортной безопасности объекта транспортной инфраструктуры и (или) транспортного средства"</t>
  </si>
  <si>
    <t>"Повышение квалификации работников, включенных в состав группы быстрого реагирования"</t>
  </si>
  <si>
    <t>"Повышение квалификации работников, осуществляющих наблюдение и (или) собеседование в целях обеспечения транспортной безопасности"</t>
  </si>
  <si>
    <t>"Повышение квалификации работников, управляющих техническими средствами обеспечения транспортной безопасности"</t>
  </si>
  <si>
    <t>"Повышение квалификации работников, назначенных в качестве лиц, ответственных за обеспечение транспортной безопасности на объекте транспортной инфраструктуры и (или) транспортном средстве"</t>
  </si>
  <si>
    <t>"Повышение квалификации работников, назначенных в качестве лиц, ответственных за обеспечение транспортной безопасности в субъекте транспортной инфраструктуры"</t>
  </si>
  <si>
    <t xml:space="preserve">2. В зависимости от количества производимых Портом грузовых операций тарифы по варианту с внутрипортовым перемещением подразделяются на три категории:                                                                                                       </t>
  </si>
  <si>
    <t>кг/брутто</t>
  </si>
  <si>
    <t>4. Отключение или восстановление теплоснабжения по</t>
  </si>
  <si>
    <t>комплект документов</t>
  </si>
  <si>
    <t>5. Комплект ТТН: 4 экземпляра (листа) ТТН на партию товара в одном автомобиле.</t>
  </si>
  <si>
    <t xml:space="preserve">2. Составление протокола контроля трезвости для направления работника сторонней организации на медицинское освидетельствование в наркологический диспансер в случае выявления у работника признаков употребления алкоголя или других психоактивных, в том числе, наркотических веществ </t>
  </si>
  <si>
    <t xml:space="preserve">1. Постоянный пропуск  физических лиц сроком: </t>
  </si>
  <si>
    <t>на 1 месяц</t>
  </si>
  <si>
    <t>на 2 месяца</t>
  </si>
  <si>
    <t>на 3 месяца</t>
  </si>
  <si>
    <t>на 4 месяца</t>
  </si>
  <si>
    <t>на 5 месяцев</t>
  </si>
  <si>
    <t>на 6 месяцев</t>
  </si>
  <si>
    <t>на 7 месяцев</t>
  </si>
  <si>
    <t>на 8 месяцев</t>
  </si>
  <si>
    <t>на 9 месяцев</t>
  </si>
  <si>
    <t>на 10 месяцев</t>
  </si>
  <si>
    <t>на 11 месяцев</t>
  </si>
  <si>
    <t xml:space="preserve">2. Разовый пропуск  физических лиц                   </t>
  </si>
  <si>
    <t>3. Разовый пропуск на автотранспортные средства:</t>
  </si>
  <si>
    <t>3.1. Разовый  пропуск для легкового автотранспорта</t>
  </si>
  <si>
    <t>3.2. Разовый  пропуск для  грузового автотранспорта  (кроме топливозаправщиков и автотранспорта, осуществляющего перевозку металлолома, сыпучих грузов(щебень, цемент и прочие сыпучие грузы))</t>
  </si>
  <si>
    <t>3.3. Разовый  пропуск для  грузового автотранспорта (для топливозаправщиков и автотранспорта, осуществляющего перевозку металлолома, сыпучих грузов (щебень, цемент и прочие сыпучие грузы))</t>
  </si>
  <si>
    <t xml:space="preserve">4. Постоянный пропуск на автотранспортные средства: </t>
  </si>
  <si>
    <t xml:space="preserve">4.1. Постоянный пропуск для  легкового автотранспорта: </t>
  </si>
  <si>
    <t>4.2. Постоянный  пропуск для  грузового автотранспорта  (кроме топливозаправщиков и автотранспорта, осуществляющего перевозку металлолома, сыпучих грузов(щебень, цемент и прочие сыпучие грузы)):</t>
  </si>
  <si>
    <t>4.3. Постоянный  пропуск для  грузового автотранспорта (для топливозаправщиков и автотранспорта, осуществляющего перевозку металлолома, сыпучих грузов (щебень, цемент и прочие сыпучие грузы))</t>
  </si>
  <si>
    <t>5. Стоянка на территории порта автотранспорта</t>
  </si>
  <si>
    <t>6. Повторное оформление  пропуска на автотранспортные средства с неистекщим сроком действия</t>
  </si>
  <si>
    <t>каждое оформление</t>
  </si>
  <si>
    <t>8. Повторное оформление пришедших в негодность пропусков   физических лиц с неистекшим сроком действия</t>
  </si>
  <si>
    <t>9. Стоимость выдачи 1 дубликата документа, находящегося на ответственном хранении бюро пропусков (без заверения дубликата)</t>
  </si>
  <si>
    <t>10. Стоимость выдачи 1 дубликата документа, находящегося на ответственном хранении бюро пропусков (с заверением дубликата)</t>
  </si>
  <si>
    <t>12. Услуги по отправке факсимильных сообщений по городу Мурманску</t>
  </si>
  <si>
    <t>14. Предоставление бланка заявки на оформление пропуска  на территорию порта</t>
  </si>
  <si>
    <t>1. Вывоз рыбопродукции и других материальных ценностей сторонними организациями с территории порта производится с 7 час. 30 мин.  до 21 час.30 мин. с перерывом на обед с 11 час.00 мин.  до 11 час.30 мин.</t>
  </si>
  <si>
    <t xml:space="preserve"> - обращения граждан в архивы предприятий, находящихся на территории порта;</t>
  </si>
  <si>
    <t xml:space="preserve"> - обращения матерей для получения пособий и других выплат на детей в предприятиях, находящихся на территории норта;</t>
  </si>
  <si>
    <t xml:space="preserve"> - учащихся высших учебных заведений и ПТУ, проходящих практику на предприятиях, расположенных на территории порта.</t>
  </si>
  <si>
    <t>3. Автотранспорт сторонних организаций, работающих по заявкам порта, от платы освобождается.</t>
  </si>
  <si>
    <t>ТАРИФЫ НА УСЛУГИ ЭКОЛОГИЧЕСКОГО СЕКТОРА</t>
  </si>
  <si>
    <t>Услуги по проверке качества передаваемой электроэнергии с выдачей протокола (заключения)</t>
  </si>
  <si>
    <t>6. Предоставление канала телефонной канализации 1 канало-км</t>
  </si>
  <si>
    <t>7. Телефоны, включенные в мини-АТС (за каждый номер)</t>
  </si>
  <si>
    <t>8. Линии управления оконечных устройств "Сирена", стойка СЦВ</t>
  </si>
  <si>
    <t>9. Предоставление 2-х проводного прямого провода под передачу данных</t>
  </si>
  <si>
    <t>10. Предоставление 2-х проводного прямого провода под передачу данных</t>
  </si>
  <si>
    <t>11. Телефоны с использованием DSL</t>
  </si>
  <si>
    <t>оборудования»</t>
  </si>
  <si>
    <t>«Слесарь по эксплуатации и  ремонту газоплазменного</t>
  </si>
  <si>
    <t>оборудования (пропан – бутан)»</t>
  </si>
  <si>
    <t>«Газорезчик со сжиженными газами пропан-бутан"</t>
  </si>
  <si>
    <t>«Персонал, обслуживающий сосуды, работающие</t>
  </si>
  <si>
    <t xml:space="preserve"> под давлением»</t>
  </si>
  <si>
    <t>«Машинист автовышки и автогидроподъемника"</t>
  </si>
  <si>
    <t>«Машинист крана (крановщик) со специализацией</t>
  </si>
  <si>
    <t>портального крана»</t>
  </si>
  <si>
    <t>Моторист  (машинист) рефрижераторных установок</t>
  </si>
  <si>
    <t>"Подготовка судоводителей маломерных судов поднадзорных государственной инспекции по маломерным судам МЧС России"</t>
  </si>
  <si>
    <t>"Основы программирования на языке "Java""</t>
  </si>
  <si>
    <t xml:space="preserve">44. </t>
  </si>
  <si>
    <t>"Системное администрирование"</t>
  </si>
  <si>
    <t>"Основы компьютерной грамотности"</t>
  </si>
  <si>
    <t>"1С: Бухгалтерия 8". Практическое освоение бухучета с самого начала"</t>
  </si>
  <si>
    <t>"Работа в "EXCEL"</t>
  </si>
  <si>
    <t>"Оператор "1С""</t>
  </si>
  <si>
    <t>"Курс САПР"</t>
  </si>
  <si>
    <t>"Сметное дело (программа "А0")"</t>
  </si>
  <si>
    <t>"Кадровое делопроизводство с использованием программы 1С"</t>
  </si>
  <si>
    <t>"Автоматизация складского учета с использованием программы 1С"</t>
  </si>
  <si>
    <t>"Компьютерная графика"</t>
  </si>
  <si>
    <t>"Дизайн интерьера"</t>
  </si>
  <si>
    <t>"Курс "Компас - 3d LT"</t>
  </si>
  <si>
    <t>на 1 год</t>
  </si>
  <si>
    <t>8. Услуги специалиста по тальманскому счету при приемке, передаче и выдаче товара</t>
  </si>
  <si>
    <t>9. Коммерческая доработка груза при выгрузке с судна на склад</t>
  </si>
  <si>
    <t>10. Коммерческая доработка при погрузке груза со склада на судно</t>
  </si>
  <si>
    <t>11. Коммерческая доработка при отгрузке груза со склада на автомашины</t>
  </si>
  <si>
    <t>12. Коммерческая доработка при отгрузке груза со склада на железнодорожный транспорт</t>
  </si>
  <si>
    <t>13. Переоформление грузов на складе на другого клиента</t>
  </si>
  <si>
    <t>14. Оформление комплекта товарно-транспортной накладной (ТТН) на партию товара в одном автомобиле</t>
  </si>
  <si>
    <t>3. Затарка и растарка грузов, пересортировка грузов (исключая выгрузку с сортировкой из трюма судна); разбор колодцев и проходов к нужному ассортименту; вскрытие грузовых мест  для определения качества; перекладка груза, проверка  содержимого по требованию Клиента; работы, связанные  с сохранением качества груза и тары, улучшение товарного  вида тары, когда необходимость в этих работах возникает по независящим от Порта обстоятельствам, и другие работы</t>
  </si>
  <si>
    <t>4. Перетарка мороженой рыбопродукции в картонной таре с заменой тары (с учетом стоимости картонной тары):</t>
  </si>
  <si>
    <t>5. Перетарка мороженой рыбопродукции в картонной таре с заменой тары (без учета стоимости картонной тары):</t>
  </si>
  <si>
    <t>6. Обмер одной автомашины с углем, щебнем и прочими сыпучими грузами</t>
  </si>
  <si>
    <t>7. Услуги специалиста по оформлению пакета документов по приемке и отгрузке грузов, в нерабочее время, выходные и праздничные дни, по заявкам Клиента.</t>
  </si>
  <si>
    <t>3. При выполнении услуг по содержанию и обслуживанию нестационарных причальных постов в смену с 16-00 часов до 00-00 часов, в смену с 00-00 часов до 08-00 часов, в официальные праздничные дни РФ и в выходные дни, с подтверждением выполнения работ в заявке Заказчика, к тарифам применяется коэффициент 2,1. В ином случае услуги не выполняются.</t>
  </si>
  <si>
    <t>1. При выполнении услуг по предоставлению рабочей силы в смену с  00-00 часов до 08-00 часов, в официальные праздничные дни РФ, с подтверждением выполнения работ в заявке Заказчика, к тарифам применяется коэффициент 2,1. В ином случае услуги не выполняются.</t>
  </si>
  <si>
    <t>4. Платная продолжительность работы техники Перегрузочного комплекса считается с момента выхода техники (транспорта, механизма) на линию с места стоянки для оказания услуги, до момента возврата техники (транспорта, механизмов) на стоянку после выполнения услуги.</t>
  </si>
  <si>
    <t>5. При вывозе отходов на захоронение на полигоне п. Дровяное Клиент возмещает Порту плату за негативное воздействие на окружающую среду в соответствии с классом опасности отходов и стоимость талонов на размещение отходов на полигоне п. Дровяное.</t>
  </si>
  <si>
    <t>6. При измерении работы временем, продолжительность операции менее 30 минут принимается за 30 минут, более 30 минут за 1 час работы техники.</t>
  </si>
  <si>
    <t>1.4. Консервы в картонных коробках</t>
  </si>
  <si>
    <t>1.5. Рыба охлажденная в ящиках</t>
  </si>
  <si>
    <t>1.6. Рыбий жир в таре</t>
  </si>
  <si>
    <t>1.7. Креветка, краб, гребешок (пакетированные)</t>
  </si>
  <si>
    <t>1.8. Креветка, краб, (непакетированные), рыба навалом</t>
  </si>
  <si>
    <t>3.1. Лес круглый</t>
  </si>
  <si>
    <t>3.2. Пиломатериалы, лесоматериалы</t>
  </si>
  <si>
    <t>3.3. Лед</t>
  </si>
  <si>
    <t>3.4. Жесть</t>
  </si>
  <si>
    <t>3.5. Прочие непоименованные грузы</t>
  </si>
  <si>
    <t>3.6. Каменный уголь (стандартное состояние)</t>
  </si>
  <si>
    <t>3.7. Металлолом</t>
  </si>
  <si>
    <t>3.8. Дрова</t>
  </si>
  <si>
    <t>3.9. Цемент в мешках</t>
  </si>
  <si>
    <t>3.10. Контейнеры 20-футовые груженые за единицу</t>
  </si>
  <si>
    <t>3.11. Контейнеры 40-футовые груженые за единицу</t>
  </si>
  <si>
    <t>3.12. Контейнеры (порожние) весом от 1 101 кг до 5 000 кг (в т.ч. порожние контейнеры 20-футовые, 40-футовые) за единицу</t>
  </si>
  <si>
    <t>3.13. Контейнеры (груженые),  максимально допустимая загрузка которых до 10 000 кг за единицу</t>
  </si>
  <si>
    <t>3.14. Контейнеры (порожние) весом до 1 100 кг за единицу</t>
  </si>
  <si>
    <t>3.15. Грузы в биг-бегах (мягкие контейнеры грузоподъемностью 0,5 т - 2 т)</t>
  </si>
  <si>
    <t>1. При погрузке (выгрузке) смерзшегося каменного угля, с подтверждением выполнения работ в заявке Заказчика, тарифы применяются с  коэффициентом 1,35. В ином случае работы не выполняются.</t>
  </si>
  <si>
    <t>2. При выгрузке рыбопродукции с нарушением технологии погрузки: с отсутствием сепарации, со смещенными пакетами, с пересортицей (выгрузка с сортировкой), с подтверждением выполнения работ в заявке Заказчика, тарифы применяются с коэффициентом 4,5. В ином случае работы не выполняются.</t>
  </si>
  <si>
    <t>3. При выполнении погрузочно-разгрузочных работ  в официальные праздничные дни РФ, в смену с 00-00 часов до 08-00 часов, с подтверждением выполнения работ в заявке Заказчика, тарифы применяются с коэффициентом 2,1. В ином случае работы не выполняются.</t>
  </si>
  <si>
    <t>1.7. Рыба-налив</t>
  </si>
  <si>
    <t>1.8. Креветка, краб, гребешок (пакетированные)</t>
  </si>
  <si>
    <t>1.9. Креветка, краб (непакетированные), рыба навалом</t>
  </si>
  <si>
    <t>3.6. Каменный уголь</t>
  </si>
  <si>
    <t>3.5. Нефтепродукты темные и масла</t>
  </si>
  <si>
    <t>1.8. Креветка, краб (непакетированные)</t>
  </si>
  <si>
    <t>1. В зависимости от схемы переработки грузов тарифы подразделяются на две группы:                                                                               прямой вариант (транспортное средство-транспортное средство);                                                                                             с внутрипортовым перемещением (транспортное средство-склад-транспортное средство);</t>
  </si>
  <si>
    <t>1-я категория: судно-склад- транспортное средство или обратно;</t>
  </si>
  <si>
    <t>2-я категория: судно-склад или обратно;</t>
  </si>
  <si>
    <t>3-я категория: склад-транспортное средство или обратно.</t>
  </si>
  <si>
    <t>3. При выполнении погрузочно-разгрузочных работ  в официальные праздничные дни РФ, в смену с 00-00 часов до 08-00 часов, с подтверждением выполнения работ в заявке Заказчика, к тарифам применяется коэффициент 2,1. В ином случае работы не выполняются.</t>
  </si>
  <si>
    <r>
      <t xml:space="preserve"> - </t>
    </r>
    <r>
      <rPr>
        <sz val="12"/>
        <color indexed="10"/>
        <rFont val="Times New Roman"/>
        <family val="1"/>
      </rPr>
      <t xml:space="preserve">вода </t>
    </r>
  </si>
  <si>
    <t xml:space="preserve">с 1 января по 30 июня 2018г. </t>
  </si>
  <si>
    <t>с 1 июля по 31 декабря 2018г.</t>
  </si>
  <si>
    <t xml:space="preserve">2. Тарифы с НДС указаны  в целях реализации пункта 6 статьи 168 Налогового Кодекса </t>
  </si>
  <si>
    <r>
      <t xml:space="preserve"> - </t>
    </r>
    <r>
      <rPr>
        <sz val="12"/>
        <rFont val="Times New Roman"/>
        <family val="1"/>
      </rPr>
      <t xml:space="preserve">вода </t>
    </r>
  </si>
  <si>
    <r>
      <t xml:space="preserve"> - </t>
    </r>
    <r>
      <rPr>
        <sz val="12"/>
        <rFont val="Times New Roman"/>
        <family val="1"/>
      </rPr>
      <t xml:space="preserve"> вода </t>
    </r>
  </si>
  <si>
    <r>
      <t xml:space="preserve"> - </t>
    </r>
    <r>
      <rPr>
        <sz val="12"/>
        <rFont val="Times New Roman"/>
        <family val="1"/>
      </rPr>
      <t>вода</t>
    </r>
  </si>
  <si>
    <t>Постановление от 26.12.2017 № 60/1 расположены в отдельном файле "таблица 29 б".</t>
  </si>
  <si>
    <t>2. Оплата услуг кранов Перегрузочного комплекса в смену с 00-00 час. до 08-00 час., в официальные праздничные  дни РФ с подтверждением этого в заявке Заказчика производится с коэффициентом 2,1 к  тарифу. В ином случае оператор морского терминала (ОМТ) услуги не выполняет.</t>
  </si>
  <si>
    <t>3. Оплата услуг прочих механизмов (кроме кранов) Перегрузочного комплекса в смену с 22-00 час. до 06-00 час., в официальные праздничные  дни РФ и в выходные дни  с подтверждением этого в заявке Заказчика производится с коэффициентом 2,1 к тарифу. В ином случае оператор морского терминала (ОМТ) услуги не выполняет.</t>
  </si>
  <si>
    <t>(с НДС)</t>
  </si>
  <si>
    <t>1. Расчет платы за НВОС</t>
  </si>
  <si>
    <t>2. Разработка нормативной экологической документации: ПДВ, НООЛР, НДС.</t>
  </si>
  <si>
    <t>3. Составление статотчетов. Подготовка материалов на водопользование, отчетов.</t>
  </si>
  <si>
    <t>Таблица 14</t>
  </si>
  <si>
    <t>Прейскурант  "Тарифы на работы и услуги АО "ММРП"</t>
  </si>
  <si>
    <t>56.</t>
  </si>
  <si>
    <t>«Организация закупочной деятельности организации по ФЗ № 44-ФЗ»  (теория 72 часа)</t>
  </si>
  <si>
    <t>57.</t>
  </si>
  <si>
    <t>«Организация закупочной деятельности организации по ФЗ № 44-ФЗ»  (теория 108 часов)</t>
  </si>
  <si>
    <t>58.</t>
  </si>
  <si>
    <t>«Обучение по программам пожарно-технического минимума"</t>
  </si>
  <si>
    <t xml:space="preserve"> - руководители подразделений пожароопасных производств</t>
  </si>
  <si>
    <t xml:space="preserve"> - рабочие</t>
  </si>
  <si>
    <t xml:space="preserve">НА ОБРАЗОВАТЕЛЬНЫЕ УСЛУГИ </t>
  </si>
  <si>
    <t xml:space="preserve">Тарифы на использование техники (механизмов) </t>
  </si>
  <si>
    <t>Тарифы на услуги санитарно-экологической лаборатории</t>
  </si>
  <si>
    <t>порта</t>
  </si>
  <si>
    <t xml:space="preserve">Тарифы на услуги экологического сектора </t>
  </si>
  <si>
    <t xml:space="preserve">Тарифы учебного центра "Курс-Норд" на образовательные услуги </t>
  </si>
  <si>
    <t>1. Эксплуатация мобильного парогенератора МНС-700</t>
  </si>
  <si>
    <t>2. Проверка работоспособности прибора учета тепловой</t>
  </si>
  <si>
    <t>3. Отключение или восстановление теплоснабжения по</t>
  </si>
  <si>
    <t>5. Работы по полному и (или) частичному ограничению режима</t>
  </si>
  <si>
    <t>6. Содержание и обслуживание нестационарных причальных</t>
  </si>
  <si>
    <t>7. Проверка работоспособности узла учета холодного</t>
  </si>
  <si>
    <t xml:space="preserve">8. Отключение или восстановление водоснабжения по </t>
  </si>
  <si>
    <t>9. Работы по полному и (или) частичному ограничению режима</t>
  </si>
  <si>
    <t>10. Работы по полному и (или) частичному ограничению</t>
  </si>
  <si>
    <t>11. Обслуживание причальных электроустановок и кабельных</t>
  </si>
  <si>
    <t>12. Выдача дубликатов технических условий или новых</t>
  </si>
  <si>
    <t>1 чел.-час.</t>
  </si>
  <si>
    <t>ХОЗЯЙСТВАМИ ПОРТА</t>
  </si>
  <si>
    <t>Тарифы на услуги санитарно-экологической лаборатории для сторонних организаций</t>
  </si>
  <si>
    <t>Тариф в руб. (без НДС)</t>
  </si>
  <si>
    <t xml:space="preserve">                                                      1. ИССЛЕДОВАНИЯ ВОДЫ</t>
  </si>
  <si>
    <t>Определение алюминия фотометрическим методом</t>
  </si>
  <si>
    <t>Определение нитратов фотометрическим методом</t>
  </si>
  <si>
    <t>Определение общего железа фотометрическим методом</t>
  </si>
  <si>
    <t>Определение меди фотометрическим методом</t>
  </si>
  <si>
    <t>1.11.</t>
  </si>
  <si>
    <t>1.12.</t>
  </si>
  <si>
    <t>1.13.</t>
  </si>
  <si>
    <t>Определение pH потенциометрическим методом</t>
  </si>
  <si>
    <t>1.14.</t>
  </si>
  <si>
    <t>Определение хлоридов титриметрическим методом</t>
  </si>
  <si>
    <t>1.15.</t>
  </si>
  <si>
    <t>Определение цинка флуориметрическим методом</t>
  </si>
  <si>
    <t>1.16.</t>
  </si>
  <si>
    <t>Определение нефтепродуктов флуориметрическим методом</t>
  </si>
  <si>
    <t>1.17.</t>
  </si>
  <si>
    <t>Определение анионных поверхностно-активных веществ флуориметрическим методом</t>
  </si>
  <si>
    <t>1.18.</t>
  </si>
  <si>
    <t>Определение фенолов общих и летучих флуориметрическим методом</t>
  </si>
  <si>
    <t>1.19.</t>
  </si>
  <si>
    <r>
      <t>Определение биохимического потребления кислорода (БПК</t>
    </r>
    <r>
      <rPr>
        <vertAlign val="subscript"/>
        <sz val="10"/>
        <color indexed="8"/>
        <rFont val="Times New Roman"/>
        <family val="1"/>
      </rPr>
      <t>5</t>
    </r>
    <r>
      <rPr>
        <sz val="10"/>
        <color indexed="8"/>
        <rFont val="Times New Roman"/>
        <family val="1"/>
      </rPr>
      <t>)</t>
    </r>
  </si>
  <si>
    <t>1.20.</t>
  </si>
  <si>
    <t>1.21.</t>
  </si>
  <si>
    <t>Определение взвешенных веществ гравиметрическим методом</t>
  </si>
  <si>
    <t>1.22.</t>
  </si>
  <si>
    <t xml:space="preserve">                                 2. ИССЛЕДОВАНИЯ ВОЗДУХА РАБОЧЕЙ ЗОНЫ</t>
  </si>
  <si>
    <t>Определение концентрации серной кислоты фотометрическим методом.</t>
  </si>
  <si>
    <t>Определение концентрации диоксида серы (сернистого ангидрида) фотометрическим методом</t>
  </si>
  <si>
    <t>Определение концентрации едких щелочей фотометрическим методом.</t>
  </si>
  <si>
    <t>2.4.</t>
  </si>
  <si>
    <t>Определение концентрации марганца в сварочном аэрозоле фотометрическим методом</t>
  </si>
  <si>
    <t>2.5.</t>
  </si>
  <si>
    <t>Определение оксида хрома (VI) в сварочном аэрозоле фотометрическим методом</t>
  </si>
  <si>
    <t>2.6.</t>
  </si>
  <si>
    <t>2.7.</t>
  </si>
  <si>
    <t>Определение озона фотометрическим методом</t>
  </si>
  <si>
    <t>2.8.</t>
  </si>
  <si>
    <t>Определение концентрации акролеина фотометрическим методом</t>
  </si>
  <si>
    <t>2.9.</t>
  </si>
  <si>
    <t>Определение хлора фотометрическим методом</t>
  </si>
  <si>
    <t>2.10.</t>
  </si>
  <si>
    <t>Определение концентрации канифоли фотометрическим методом</t>
  </si>
  <si>
    <t>2.11.</t>
  </si>
  <si>
    <t>Определение диоксида азота фотометрическим методом</t>
  </si>
  <si>
    <t>2.12.</t>
  </si>
  <si>
    <t>Определение сероводорода  фотометрическим методом</t>
  </si>
  <si>
    <t>2.13.</t>
  </si>
  <si>
    <t>Определение концентрации свинца фотометрическим методом</t>
  </si>
  <si>
    <t>2.14.</t>
  </si>
  <si>
    <t>Определение концентрации ртути фотометрическим методом</t>
  </si>
  <si>
    <t>2.15.</t>
  </si>
  <si>
    <t>Определение концентрации пыли гравиметрическим методом.</t>
  </si>
  <si>
    <t>2.16.</t>
  </si>
  <si>
    <t>2.17.</t>
  </si>
  <si>
    <t>Определение фтористого водорода флуориметрическим методом</t>
  </si>
  <si>
    <t>2.18.</t>
  </si>
  <si>
    <t>Определение формальдегида флуоресцентным методом</t>
  </si>
  <si>
    <t>2.19.</t>
  </si>
  <si>
    <t>Определение фенола флуоресцентным методом</t>
  </si>
  <si>
    <t>2.20.</t>
  </si>
  <si>
    <r>
      <t>Определение одного вещества: азота оксид, сероводород, аммиак, бензол, ксилол, толуол, уайт-спирит, керосин, ацетон, бензин (по декану), углеводороды алифатические (С</t>
    </r>
    <r>
      <rPr>
        <vertAlign val="subscript"/>
        <sz val="10"/>
        <color indexed="8"/>
        <rFont val="Times New Roman"/>
        <family val="1"/>
      </rPr>
      <t>4</t>
    </r>
    <r>
      <rPr>
        <sz val="10"/>
        <color indexed="8"/>
        <rFont val="Times New Roman"/>
        <family val="1"/>
      </rPr>
      <t>-С</t>
    </r>
    <r>
      <rPr>
        <vertAlign val="subscript"/>
        <sz val="10"/>
        <color indexed="8"/>
        <rFont val="Times New Roman"/>
        <family val="1"/>
      </rPr>
      <t>10</t>
    </r>
    <r>
      <rPr>
        <sz val="10"/>
        <color indexed="8"/>
        <rFont val="Times New Roman"/>
        <family val="1"/>
      </rPr>
      <t>) (по гексану), фенол, этанол, бутанол,оксид углерода анализатором - течеискателем АНТ-3М</t>
    </r>
  </si>
  <si>
    <t>2.21.</t>
  </si>
  <si>
    <t>Определение концентрации углерода оксида индикаторными трубками</t>
  </si>
  <si>
    <t>2.22.</t>
  </si>
  <si>
    <t>Определение концентрации уксусной кислоты индикаторными трубками</t>
  </si>
  <si>
    <t>2.23.</t>
  </si>
  <si>
    <t>Определение концентрации хлористого водорода индикаторными трубками</t>
  </si>
  <si>
    <t>2.24.</t>
  </si>
  <si>
    <t>Определение концентрации мышьяковистого водорода индикаторными трубками</t>
  </si>
  <si>
    <t>2.25.</t>
  </si>
  <si>
    <t>Определение концентрации аммиака индикаторными трубками</t>
  </si>
  <si>
    <t>2.26.</t>
  </si>
  <si>
    <t xml:space="preserve">                                         3. ИЗМЕРЕНИЯ ФИЗИЧЕСКИХ ФАКТОРОВ</t>
  </si>
  <si>
    <t>3.1.</t>
  </si>
  <si>
    <t>Измерение температуры воздуха на рабочих местах</t>
  </si>
  <si>
    <t>3.2.</t>
  </si>
  <si>
    <t>3.3.</t>
  </si>
  <si>
    <t>3.4.</t>
  </si>
  <si>
    <t>Измерение температуры воздуха в помещениях жилых и общественных зданий</t>
  </si>
  <si>
    <t>3.5.</t>
  </si>
  <si>
    <t>Измерение относительной влажности воздуха в помещениях жилых и общественных зданий</t>
  </si>
  <si>
    <t>3.6.</t>
  </si>
  <si>
    <t>Измерение скорости движения воздуха в помещениях жилых и общественных зданий</t>
  </si>
  <si>
    <t>3.7.</t>
  </si>
  <si>
    <t xml:space="preserve">Измерение искусственной освещенности </t>
  </si>
  <si>
    <t>3.8.</t>
  </si>
  <si>
    <t>Измерение искусственной освещенности (при комбинированном освещении)</t>
  </si>
  <si>
    <t>3.9.</t>
  </si>
  <si>
    <t xml:space="preserve">Измерение коэффициента пульсации </t>
  </si>
  <si>
    <t>3.10.</t>
  </si>
  <si>
    <t>Измерение коэффициента пульсации (при комбинированном освещении)</t>
  </si>
  <si>
    <t>3.11.</t>
  </si>
  <si>
    <t>Измерение общей вибрации</t>
  </si>
  <si>
    <t>3.12.</t>
  </si>
  <si>
    <t>Измерение локальной вибрации</t>
  </si>
  <si>
    <t>3.13.</t>
  </si>
  <si>
    <t>Измерение постоянного, непостоянного шума</t>
  </si>
  <si>
    <t>3.14.</t>
  </si>
  <si>
    <t xml:space="preserve">Измерение напряженности электрического поля  от ПЭВМ и ВДТ в диапазоне частот от 5 Гц до 2 кГц  </t>
  </si>
  <si>
    <t>3.15.</t>
  </si>
  <si>
    <t>3.16.</t>
  </si>
  <si>
    <t>3.17.</t>
  </si>
  <si>
    <t>3.18.</t>
  </si>
  <si>
    <t>3.19.</t>
  </si>
  <si>
    <t>3.20.</t>
  </si>
  <si>
    <t>Измерение напряженности электрического поля промышленной частоты 50 Гц (на рабочих местах, на плавательных средствах и морских сооружениях,  в помещениях жилых и общественных зданий, на селитебных территориях)</t>
  </si>
  <si>
    <t>3.21.</t>
  </si>
  <si>
    <t>Измерение  напряженности магнитного поля промышленной частоты 50 Гц (на рабочих местах, на плавательных средствах и морских сооружениях,  в помещениях жилых и общественных зданий, на селитебных территориях)</t>
  </si>
  <si>
    <t xml:space="preserve">                                                        4. ВЫДАЧА РЕЗУЛЬТАТОВ</t>
  </si>
  <si>
    <t>4.1.</t>
  </si>
  <si>
    <t xml:space="preserve">Оформление протокола измерений, исследований </t>
  </si>
  <si>
    <t>1 документ - 1 экземпляр</t>
  </si>
  <si>
    <t>4.2.</t>
  </si>
  <si>
    <t xml:space="preserve">Выдача копии протокола </t>
  </si>
  <si>
    <t xml:space="preserve">1 документ </t>
  </si>
  <si>
    <r>
      <t>ПРИМЕЧАНИЕ:</t>
    </r>
    <r>
      <rPr>
        <sz val="10"/>
        <color indexed="8"/>
        <rFont val="Times New Roman"/>
        <family val="1"/>
      </rPr>
      <t xml:space="preserve">  к п. 4.1. - стоимость  второго и последующих экземпляров протоколов – 20 руб за каждый</t>
    </r>
  </si>
  <si>
    <r>
      <t>Определение аммиака и ионов аммония</t>
    </r>
    <r>
      <rPr>
        <sz val="10"/>
        <rFont val="Times New Roman"/>
        <family val="1"/>
      </rPr>
      <t xml:space="preserve"> </t>
    </r>
    <r>
      <rPr>
        <sz val="10"/>
        <color indexed="8"/>
        <rFont val="Times New Roman"/>
        <family val="1"/>
      </rPr>
      <t>фотометрическим методом</t>
    </r>
  </si>
  <si>
    <r>
      <t>Определение нитритов</t>
    </r>
    <r>
      <rPr>
        <sz val="10"/>
        <rFont val="Times New Roman"/>
        <family val="1"/>
      </rPr>
      <t xml:space="preserve"> </t>
    </r>
    <r>
      <rPr>
        <sz val="10"/>
        <color indexed="8"/>
        <rFont val="Times New Roman"/>
        <family val="1"/>
      </rPr>
      <t>фотометрическим методом</t>
    </r>
  </si>
  <si>
    <r>
      <t>Определение фосфатов</t>
    </r>
    <r>
      <rPr>
        <sz val="10"/>
        <rFont val="Times New Roman"/>
        <family val="1"/>
      </rPr>
      <t xml:space="preserve"> </t>
    </r>
    <r>
      <rPr>
        <sz val="10"/>
        <color indexed="8"/>
        <rFont val="Times New Roman"/>
        <family val="1"/>
      </rPr>
      <t>фотометрическим методом</t>
    </r>
  </si>
  <si>
    <r>
      <t>Определение сульфатов</t>
    </r>
    <r>
      <rPr>
        <sz val="10"/>
        <rFont val="Times New Roman"/>
        <family val="1"/>
      </rPr>
      <t xml:space="preserve"> </t>
    </r>
    <r>
      <rPr>
        <sz val="10"/>
        <color indexed="8"/>
        <rFont val="Times New Roman"/>
        <family val="1"/>
      </rPr>
      <t>фотометрическим методом</t>
    </r>
  </si>
  <si>
    <r>
      <t xml:space="preserve">Определение </t>
    </r>
    <r>
      <rPr>
        <sz val="10"/>
        <rFont val="Times New Roman"/>
        <family val="1"/>
      </rPr>
      <t xml:space="preserve"> </t>
    </r>
    <r>
      <rPr>
        <sz val="10"/>
        <color indexed="8"/>
        <rFont val="Times New Roman"/>
        <family val="1"/>
      </rPr>
      <t xml:space="preserve">химического потребления кислорода (ХПК) </t>
    </r>
    <r>
      <rPr>
        <sz val="10"/>
        <rFont val="Times New Roman"/>
        <family val="1"/>
      </rPr>
      <t xml:space="preserve"> </t>
    </r>
    <r>
      <rPr>
        <sz val="10"/>
        <color indexed="8"/>
        <rFont val="Times New Roman"/>
        <family val="1"/>
      </rPr>
      <t>фотометрическим методом</t>
    </r>
  </si>
  <si>
    <r>
      <t>Определение цветности</t>
    </r>
    <r>
      <rPr>
        <sz val="10"/>
        <rFont val="Times New Roman"/>
        <family val="1"/>
      </rPr>
      <t xml:space="preserve"> </t>
    </r>
    <r>
      <rPr>
        <sz val="10"/>
        <color indexed="8"/>
        <rFont val="Times New Roman"/>
        <family val="1"/>
      </rPr>
      <t>фотометрическим методом</t>
    </r>
  </si>
  <si>
    <r>
      <t>Определение мутности</t>
    </r>
    <r>
      <rPr>
        <sz val="10"/>
        <rFont val="Times New Roman"/>
        <family val="1"/>
      </rPr>
      <t xml:space="preserve"> </t>
    </r>
    <r>
      <rPr>
        <sz val="10"/>
        <color indexed="8"/>
        <rFont val="Times New Roman"/>
        <family val="1"/>
      </rPr>
      <t>фотометрическим методом</t>
    </r>
  </si>
  <si>
    <r>
      <t xml:space="preserve">Определение анионных синтетических поверхностно-активных веществ </t>
    </r>
    <r>
      <rPr>
        <sz val="10"/>
        <rFont val="Times New Roman"/>
        <family val="1"/>
      </rPr>
      <t xml:space="preserve"> </t>
    </r>
    <r>
      <rPr>
        <sz val="11"/>
        <color indexed="8"/>
        <rFont val="Times New Roman"/>
        <family val="1"/>
      </rPr>
      <t>экстракционно-</t>
    </r>
    <r>
      <rPr>
        <sz val="10"/>
        <color indexed="8"/>
        <rFont val="Times New Roman"/>
        <family val="1"/>
      </rPr>
      <t>фотометрическим методом</t>
    </r>
  </si>
  <si>
    <r>
      <t>Определение сухого остатка</t>
    </r>
    <r>
      <rPr>
        <sz val="10"/>
        <rFont val="Times New Roman"/>
        <family val="1"/>
      </rPr>
      <t xml:space="preserve"> </t>
    </r>
    <r>
      <rPr>
        <sz val="10"/>
        <color indexed="8"/>
        <rFont val="Times New Roman"/>
        <family val="1"/>
      </rPr>
      <t>гравиметрическим методом</t>
    </r>
  </si>
  <si>
    <r>
      <t>Определение жиров</t>
    </r>
    <r>
      <rPr>
        <sz val="10"/>
        <rFont val="Times New Roman"/>
        <family val="1"/>
      </rPr>
      <t xml:space="preserve"> </t>
    </r>
    <r>
      <rPr>
        <sz val="10"/>
        <color indexed="8"/>
        <rFont val="Times New Roman"/>
        <family val="1"/>
      </rPr>
      <t>гравиметрическим методом</t>
    </r>
  </si>
  <si>
    <r>
      <t xml:space="preserve">Определение концентрации </t>
    </r>
    <r>
      <rPr>
        <sz val="10"/>
        <rFont val="Times New Roman"/>
        <family val="1"/>
      </rPr>
      <t xml:space="preserve"> </t>
    </r>
    <r>
      <rPr>
        <sz val="10"/>
        <color indexed="8"/>
        <rFont val="Times New Roman"/>
        <family val="1"/>
      </rPr>
      <t>оксид железа (III) в сварочном аэрозоле фотометрическим методом</t>
    </r>
  </si>
  <si>
    <r>
      <t>Определение концентрации аэрозоля индустриальных масел</t>
    </r>
    <r>
      <rPr>
        <sz val="10"/>
        <rFont val="Times New Roman"/>
        <family val="1"/>
      </rPr>
      <t xml:space="preserve"> </t>
    </r>
    <r>
      <rPr>
        <sz val="10"/>
        <color indexed="8"/>
        <rFont val="Times New Roman"/>
        <family val="1"/>
      </rPr>
      <t>гравиметрическим методом.</t>
    </r>
  </si>
  <si>
    <r>
      <t xml:space="preserve">Определение концентрации </t>
    </r>
    <r>
      <rPr>
        <sz val="10"/>
        <rFont val="Times New Roman"/>
        <family val="1"/>
      </rPr>
      <t xml:space="preserve"> </t>
    </r>
    <r>
      <rPr>
        <sz val="10"/>
        <color indexed="8"/>
        <rFont val="Times New Roman"/>
        <family val="1"/>
      </rPr>
      <t>углеводородов нефти (С</t>
    </r>
    <r>
      <rPr>
        <vertAlign val="subscript"/>
        <sz val="10"/>
        <color indexed="8"/>
        <rFont val="Times New Roman"/>
        <family val="1"/>
      </rPr>
      <t>4</t>
    </r>
    <r>
      <rPr>
        <sz val="10"/>
        <color indexed="8"/>
        <rFont val="Times New Roman"/>
        <family val="1"/>
      </rPr>
      <t>-С</t>
    </r>
    <r>
      <rPr>
        <vertAlign val="subscript"/>
        <sz val="10"/>
        <color indexed="8"/>
        <rFont val="Times New Roman"/>
        <family val="1"/>
      </rPr>
      <t>10</t>
    </r>
    <r>
      <rPr>
        <sz val="10"/>
        <color indexed="8"/>
        <rFont val="Times New Roman"/>
        <family val="1"/>
      </rPr>
      <t>) индикаторными трубками</t>
    </r>
  </si>
  <si>
    <r>
      <t xml:space="preserve">Измерение относительной влажности воздуха </t>
    </r>
    <r>
      <rPr>
        <sz val="10"/>
        <rFont val="Times New Roman"/>
        <family val="1"/>
      </rPr>
      <t xml:space="preserve"> </t>
    </r>
    <r>
      <rPr>
        <sz val="10"/>
        <color indexed="8"/>
        <rFont val="Times New Roman"/>
        <family val="1"/>
      </rPr>
      <t>на рабочих местах</t>
    </r>
  </si>
  <si>
    <r>
      <t xml:space="preserve">Измерение скорости движения воздуха </t>
    </r>
    <r>
      <rPr>
        <sz val="10"/>
        <rFont val="Times New Roman"/>
        <family val="1"/>
      </rPr>
      <t xml:space="preserve"> </t>
    </r>
    <r>
      <rPr>
        <sz val="10"/>
        <color indexed="8"/>
        <rFont val="Times New Roman"/>
        <family val="1"/>
      </rPr>
      <t>на рабочих местах</t>
    </r>
  </si>
  <si>
    <r>
      <t xml:space="preserve">Измерение напряженности электрического поля </t>
    </r>
    <r>
      <rPr>
        <sz val="10"/>
        <rFont val="Times New Roman"/>
        <family val="1"/>
      </rPr>
      <t xml:space="preserve"> </t>
    </r>
    <r>
      <rPr>
        <sz val="10"/>
        <color indexed="8"/>
        <rFont val="Times New Roman"/>
        <family val="1"/>
      </rPr>
      <t>от ПЭВМ и ВДТ в диапазоне частот от 2 кГц до 400 кГц</t>
    </r>
  </si>
  <si>
    <r>
      <t xml:space="preserve">Измерение напряженности магнитного поля </t>
    </r>
    <r>
      <rPr>
        <sz val="10"/>
        <rFont val="Times New Roman"/>
        <family val="1"/>
      </rPr>
      <t xml:space="preserve"> </t>
    </r>
    <r>
      <rPr>
        <sz val="10"/>
        <color indexed="8"/>
        <rFont val="Times New Roman"/>
        <family val="1"/>
      </rPr>
      <t>от ПЭВМ и ВДТ в диапазоне частот от 5 Гц до 2 кГц</t>
    </r>
  </si>
  <si>
    <r>
      <t xml:space="preserve">Измерение напряженности магнитного поля </t>
    </r>
    <r>
      <rPr>
        <sz val="10"/>
        <rFont val="Times New Roman"/>
        <family val="1"/>
      </rPr>
      <t xml:space="preserve"> </t>
    </r>
    <r>
      <rPr>
        <sz val="10"/>
        <color indexed="8"/>
        <rFont val="Times New Roman"/>
        <family val="1"/>
      </rPr>
      <t>от ПЭВМ и ВДТ в диапазоне частот от 2 кГц до 400 кГц</t>
    </r>
  </si>
  <si>
    <r>
      <t xml:space="preserve">Измерение напряженности электростатического поля </t>
    </r>
    <r>
      <rPr>
        <sz val="10"/>
        <rFont val="Times New Roman"/>
        <family val="1"/>
      </rPr>
      <t xml:space="preserve"> </t>
    </r>
    <r>
      <rPr>
        <sz val="10"/>
        <color indexed="8"/>
        <rFont val="Times New Roman"/>
        <family val="1"/>
      </rPr>
      <t>от ПЭВМ и ВДТ</t>
    </r>
  </si>
  <si>
    <r>
      <t>Измерение электростатического потенциала экрана видеодисплея</t>
    </r>
    <r>
      <rPr>
        <sz val="10"/>
        <rFont val="Times New Roman"/>
        <family val="1"/>
      </rPr>
      <t xml:space="preserve"> </t>
    </r>
  </si>
  <si>
    <t>4. Оказание первой доврачебной медицинской помощи при острых и хронических заболеваниях и травмах</t>
  </si>
  <si>
    <t xml:space="preserve"> - суда длиной до 50 метров</t>
  </si>
  <si>
    <t xml:space="preserve"> сутки</t>
  </si>
  <si>
    <t xml:space="preserve"> - суда длиной от 51 до 100 метров</t>
  </si>
  <si>
    <t>сутки</t>
  </si>
  <si>
    <t xml:space="preserve"> - суда длиной более 100 метров</t>
  </si>
  <si>
    <t xml:space="preserve">6. Обеспечение судозахода: </t>
  </si>
  <si>
    <r>
      <t xml:space="preserve">объем судна в м.куб. </t>
    </r>
    <r>
      <rPr>
        <sz val="12"/>
        <rFont val="Times New Roman"/>
        <family val="1"/>
      </rPr>
      <t>в сутки</t>
    </r>
  </si>
  <si>
    <t xml:space="preserve"> - суда под флагом иностранного государства</t>
  </si>
  <si>
    <t xml:space="preserve"> - суда под флагом Российской Федерации, не относящиеся к рыбопромысловому флоту (кроме круизных судов)</t>
  </si>
  <si>
    <t>14. Услуги стивидора</t>
  </si>
  <si>
    <r>
      <t>11. Обеспечение судозахода судов рыбопромыслового флота под флагом Российской Федерации (промысловые, научно-промысловые</t>
    </r>
    <r>
      <rPr>
        <sz val="12"/>
        <rFont val="Times New Roman"/>
        <family val="1"/>
      </rPr>
      <t>), а также рефрижераторных судов</t>
    </r>
  </si>
  <si>
    <t xml:space="preserve">4. Судозаходом  судна является период с момента постановки судна к причалам Оператора морского терминала  (ОМТ) до момента отхода судна от причалов ОМТ. Продолжительность судозахода исчисляется в сутках. В случае осуществления в течение непрерывных 24 часов нескольких судозаходов к причалам ОМТ,  плата  за обеспечение судозахода судна взимается за 1 сутки. </t>
  </si>
  <si>
    <t xml:space="preserve">5. Причалы ОМТ - причалы Рыбного терминала №№ 0-24, 37-45, Пирс - согласно  Приложению № 2 "Обязательных постановлений   в морском порту Мурманск", утвержденных приказом Минтранса России от 12 августа 2014 года № 222, а также плавпричалы.  </t>
  </si>
  <si>
    <t xml:space="preserve">6. Длина судна, используемая в расчетах по обеспечению судозахода судна рыбопромыслового флота под флагом Российской Федерации, определяется  как максимальная длина судна (Общеотраслевой классификатор судов, Регистровая книга судов). </t>
  </si>
  <si>
    <t>7. Условный объем судна исчисляется в кубических метрах и определяется произведением трех    величин, указанных в судовых документах: наибольшей длины, наибольшей ширины, наибольшей высоты борта судна.</t>
  </si>
  <si>
    <t>9.  В случае долговременного (30 суток и более)  нахождения судна у причалов ОМТ, счета на оплату услуги по обеспечению судозахода  выставляются Клиенту по итогам за прошедший месяц.</t>
  </si>
  <si>
    <t>10. При производстве расчетов за судозаход каждые первые неполные сутки округляются до полных суток. Каждые последующие сутки, начиная со вторых суток,  время менее 12 часов округляется до полусуток, более 12 часов  округляется до полных суток.</t>
  </si>
  <si>
    <t>8. Количество перестановок  судна между причалами ОМТ в рамках одного судозахода не ограничено.</t>
  </si>
  <si>
    <t>2. В тариф за оказываемые услуги ремонтными мастерскими входит полная стоимость  ремонта без стоимости материалов. Материалы оплачиваются по фактическим затратам.</t>
  </si>
</sst>
</file>

<file path=xl/styles.xml><?xml version="1.0" encoding="utf-8"?>
<styleSheet xmlns="http://schemas.openxmlformats.org/spreadsheetml/2006/main">
  <numFmts count="4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0.0"/>
    <numFmt numFmtId="173" formatCode="0.000"/>
    <numFmt numFmtId="174" formatCode="0.0000"/>
    <numFmt numFmtId="175" formatCode="0.00000000"/>
    <numFmt numFmtId="176" formatCode="0.0000000"/>
    <numFmt numFmtId="177" formatCode="0.000000"/>
    <numFmt numFmtId="178" formatCode="0.00000"/>
    <numFmt numFmtId="179" formatCode="&quot;Да&quot;;&quot;Да&quot;;&quot;Нет&quot;"/>
    <numFmt numFmtId="180" formatCode="&quot;Истина&quot;;&quot;Истина&quot;;&quot;Ложь&quot;"/>
    <numFmt numFmtId="181" formatCode="&quot;Вкл&quot;;&quot;Вкл&quot;;&quot;Выкл&quot;"/>
    <numFmt numFmtId="182" formatCode="[$€-2]\ ###,000_);[Red]\([$€-2]\ ###,000\)"/>
    <numFmt numFmtId="183" formatCode="[$-FC19]d\ mmmm\ yyyy\ &quot;г.&quot;"/>
    <numFmt numFmtId="184" formatCode="_(&quot;$&quot;* #,##0.00_);_(&quot;$&quot;* \(#,##0.00\);_(&quot;$&quot;* &quot;-&quot;??_);_(@_)"/>
    <numFmt numFmtId="185" formatCode="_(&quot;$&quot;* #,##0_);_(&quot;$&quot;* \(#,##0\);_(&quot;$&quot;* &quot;-&quot;_);_(@_)"/>
    <numFmt numFmtId="186" formatCode="_(* #,##0.00_);_(* \(#,##0.00\);_(* &quot;-&quot;??_);_(@_)"/>
    <numFmt numFmtId="187" formatCode="_(* #,##0_);_(* \(#,##0\);_(* &quot;-&quot;_);_(@_)"/>
    <numFmt numFmtId="188" formatCode="dd/mm/yy;@"/>
    <numFmt numFmtId="189" formatCode="#,##0.00&quot;р.&quot;"/>
    <numFmt numFmtId="190" formatCode="#,##0.00_р_."/>
    <numFmt numFmtId="191" formatCode="0.0%"/>
    <numFmt numFmtId="192" formatCode="#,##0.0_р_."/>
    <numFmt numFmtId="193" formatCode="#,##0.000_р_."/>
    <numFmt numFmtId="194" formatCode="#,##0.0000_р_."/>
    <numFmt numFmtId="195" formatCode="#,##0_р_."/>
  </numFmts>
  <fonts count="75">
    <font>
      <sz val="10"/>
      <name val="Arial Cyr"/>
      <family val="0"/>
    </font>
    <font>
      <b/>
      <sz val="10"/>
      <name val="Arial Cyr"/>
      <family val="0"/>
    </font>
    <font>
      <i/>
      <sz val="10"/>
      <name val="Arial Cyr"/>
      <family val="0"/>
    </font>
    <font>
      <b/>
      <i/>
      <sz val="10"/>
      <name val="Arial Cyr"/>
      <family val="0"/>
    </font>
    <font>
      <sz val="12"/>
      <name val="Times New Roman Cyr"/>
      <family val="1"/>
    </font>
    <font>
      <u val="single"/>
      <sz val="10"/>
      <color indexed="12"/>
      <name val="Arial Cyr"/>
      <family val="0"/>
    </font>
    <font>
      <u val="single"/>
      <sz val="10"/>
      <color indexed="36"/>
      <name val="Arial Cyr"/>
      <family val="0"/>
    </font>
    <font>
      <b/>
      <sz val="12"/>
      <name val="Times New Roman Cyr"/>
      <family val="1"/>
    </font>
    <font>
      <b/>
      <sz val="11"/>
      <name val="Times New Roman Cyr"/>
      <family val="1"/>
    </font>
    <font>
      <sz val="11"/>
      <name val="Times New Roman Cyr"/>
      <family val="1"/>
    </font>
    <font>
      <sz val="12"/>
      <name val="Times New Roman"/>
      <family val="1"/>
    </font>
    <font>
      <sz val="10"/>
      <name val="Times New Roman"/>
      <family val="1"/>
    </font>
    <font>
      <sz val="10"/>
      <name val="Times New Roman Cyr"/>
      <family val="1"/>
    </font>
    <font>
      <b/>
      <sz val="10"/>
      <name val="Times New Roman Cyr"/>
      <family val="1"/>
    </font>
    <font>
      <sz val="8"/>
      <name val="Arial Cyr"/>
      <family val="0"/>
    </font>
    <font>
      <b/>
      <sz val="12"/>
      <name val="Times New Roman"/>
      <family val="1"/>
    </font>
    <font>
      <b/>
      <sz val="10"/>
      <name val="Times New Roman"/>
      <family val="1"/>
    </font>
    <font>
      <sz val="11"/>
      <name val="Times New Roman"/>
      <family val="1"/>
    </font>
    <font>
      <i/>
      <sz val="12"/>
      <name val="Times New Roman"/>
      <family val="1"/>
    </font>
    <font>
      <b/>
      <i/>
      <sz val="12"/>
      <name val="Times New Roman Cyr"/>
      <family val="0"/>
    </font>
    <font>
      <sz val="11"/>
      <color indexed="8"/>
      <name val="Times New Roman Cyr"/>
      <family val="1"/>
    </font>
    <font>
      <sz val="12"/>
      <color indexed="8"/>
      <name val="Times New Roman"/>
      <family val="1"/>
    </font>
    <font>
      <sz val="11"/>
      <color indexed="8"/>
      <name val="Times New Roman"/>
      <family val="1"/>
    </font>
    <font>
      <b/>
      <sz val="12"/>
      <color indexed="8"/>
      <name val="Times New Roman"/>
      <family val="1"/>
    </font>
    <font>
      <sz val="10"/>
      <color indexed="8"/>
      <name val="Times New Roman"/>
      <family val="1"/>
    </font>
    <font>
      <sz val="12"/>
      <color indexed="10"/>
      <name val="Times New Roman Cyr"/>
      <family val="1"/>
    </font>
    <font>
      <b/>
      <sz val="11"/>
      <color indexed="8"/>
      <name val="Times New Roman Cyr"/>
      <family val="1"/>
    </font>
    <font>
      <sz val="12"/>
      <color indexed="10"/>
      <name val="Times New Roman"/>
      <family val="1"/>
    </font>
    <font>
      <b/>
      <sz val="14"/>
      <name val="Times New Roman"/>
      <family val="1"/>
    </font>
    <font>
      <vertAlign val="subscript"/>
      <sz val="10"/>
      <color indexed="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10"/>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19"/>
      <name val="Calibri"/>
      <family val="2"/>
    </font>
    <font>
      <sz val="11"/>
      <color indexed="20"/>
      <name val="Calibri"/>
      <family val="2"/>
    </font>
    <font>
      <i/>
      <sz val="11"/>
      <color indexed="23"/>
      <name val="Calibri"/>
      <family val="2"/>
    </font>
    <font>
      <sz val="11"/>
      <color indexed="10"/>
      <name val="Calibri"/>
      <family val="2"/>
    </font>
    <font>
      <sz val="11"/>
      <color indexed="17"/>
      <name val="Calibri"/>
      <family val="2"/>
    </font>
    <font>
      <sz val="12"/>
      <color indexed="17"/>
      <name val="Times New Roman Cyr"/>
      <family val="1"/>
    </font>
    <font>
      <b/>
      <sz val="12"/>
      <color indexed="10"/>
      <name val="Times New Roman"/>
      <family val="1"/>
    </font>
    <font>
      <b/>
      <sz val="10"/>
      <color indexed="8"/>
      <name val="Times New Roman"/>
      <family val="1"/>
    </font>
    <font>
      <strike/>
      <sz val="12"/>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rgb="FFFF0000"/>
      <name val="Times New Roman"/>
      <family val="1"/>
    </font>
    <font>
      <sz val="12"/>
      <color rgb="FFFF0000"/>
      <name val="Times New Roman Cyr"/>
      <family val="1"/>
    </font>
    <font>
      <sz val="12"/>
      <color rgb="FF00B050"/>
      <name val="Times New Roman Cyr"/>
      <family val="1"/>
    </font>
    <font>
      <b/>
      <sz val="12"/>
      <color rgb="FFFF0000"/>
      <name val="Times New Roman"/>
      <family val="1"/>
    </font>
    <font>
      <sz val="10"/>
      <color rgb="FF000000"/>
      <name val="Times New Roman"/>
      <family val="1"/>
    </font>
    <font>
      <sz val="10"/>
      <color theme="1"/>
      <name val="Times New Roman"/>
      <family val="1"/>
    </font>
    <font>
      <b/>
      <sz val="10"/>
      <color theme="1"/>
      <name val="Times New Roman"/>
      <family val="1"/>
    </font>
    <font>
      <b/>
      <sz val="10"/>
      <color rgb="FF00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7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color indexed="63"/>
      </bottom>
    </border>
    <border>
      <left style="thin"/>
      <right>
        <color indexed="63"/>
      </right>
      <top style="thin"/>
      <bottom>
        <color indexed="63"/>
      </bottom>
    </border>
    <border>
      <left style="thin"/>
      <right style="thin"/>
      <top>
        <color indexed="63"/>
      </top>
      <bottom>
        <color indexed="63"/>
      </bottom>
    </border>
    <border>
      <left style="thin"/>
      <right>
        <color indexed="63"/>
      </right>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color indexed="63"/>
      </left>
      <right>
        <color indexed="63"/>
      </right>
      <top>
        <color indexed="63"/>
      </top>
      <bottom style="thin"/>
    </border>
    <border>
      <left style="medium"/>
      <right style="thin"/>
      <top>
        <color indexed="63"/>
      </top>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color indexed="63"/>
      </right>
      <top>
        <color indexed="63"/>
      </top>
      <bottom style="hair"/>
    </border>
    <border>
      <left style="thin"/>
      <right style="thin"/>
      <top>
        <color indexed="63"/>
      </top>
      <bottom style="hair"/>
    </border>
    <border>
      <left style="thin"/>
      <right style="thin"/>
      <top style="hair"/>
      <bottom>
        <color indexed="63"/>
      </bottom>
    </border>
    <border>
      <left style="thin"/>
      <right>
        <color indexed="63"/>
      </right>
      <top style="hair"/>
      <bottom>
        <color indexed="63"/>
      </bottom>
    </border>
    <border>
      <left style="thin"/>
      <right>
        <color indexed="63"/>
      </right>
      <top style="hair"/>
      <bottom style="hair"/>
    </border>
    <border>
      <left style="thin"/>
      <right style="thin"/>
      <top style="hair"/>
      <bottom style="hair"/>
    </border>
    <border>
      <left style="medium"/>
      <right style="thin"/>
      <top>
        <color indexed="63"/>
      </top>
      <bottom style="hair"/>
    </border>
    <border>
      <left>
        <color indexed="63"/>
      </left>
      <right>
        <color indexed="63"/>
      </right>
      <top>
        <color indexed="63"/>
      </top>
      <bottom style="hair"/>
    </border>
    <border>
      <left style="thin"/>
      <right style="medium"/>
      <top>
        <color indexed="63"/>
      </top>
      <bottom style="hair"/>
    </border>
    <border>
      <left>
        <color indexed="63"/>
      </left>
      <right>
        <color indexed="63"/>
      </right>
      <top style="hair"/>
      <bottom>
        <color indexed="63"/>
      </bottom>
    </border>
    <border>
      <left>
        <color indexed="63"/>
      </left>
      <right>
        <color indexed="63"/>
      </right>
      <top style="hair"/>
      <bottom style="hair"/>
    </border>
    <border>
      <left style="medium"/>
      <right>
        <color indexed="63"/>
      </right>
      <top style="medium"/>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thin"/>
      <right style="thin"/>
      <top>
        <color indexed="63"/>
      </top>
      <bottom style="medium"/>
    </border>
    <border>
      <left style="medium"/>
      <right>
        <color indexed="63"/>
      </right>
      <top>
        <color indexed="63"/>
      </top>
      <bottom style="hair"/>
    </border>
    <border>
      <left style="thin"/>
      <right>
        <color indexed="63"/>
      </right>
      <top style="medium"/>
      <bottom style="medium"/>
    </border>
    <border>
      <left style="medium"/>
      <right style="thin"/>
      <top style="hair"/>
      <bottom style="hair"/>
    </border>
    <border>
      <left style="medium"/>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thin"/>
      <right style="thin"/>
      <top style="medium"/>
      <bottom>
        <color indexed="63"/>
      </bottom>
    </border>
    <border>
      <left style="medium"/>
      <right>
        <color indexed="63"/>
      </right>
      <top style="hair"/>
      <bottom style="hair"/>
    </border>
    <border>
      <left>
        <color indexed="63"/>
      </left>
      <right style="medium"/>
      <top style="hair"/>
      <bottom style="hair"/>
    </border>
    <border>
      <left>
        <color indexed="63"/>
      </left>
      <right style="medium"/>
      <top>
        <color indexed="63"/>
      </top>
      <bottom style="hair"/>
    </border>
    <border>
      <left>
        <color indexed="63"/>
      </left>
      <right style="thin"/>
      <top style="thin"/>
      <bottom style="thin"/>
    </border>
    <border>
      <left style="thin"/>
      <right>
        <color indexed="63"/>
      </right>
      <top style="thin"/>
      <bottom style="thin"/>
    </border>
    <border>
      <left style="thin"/>
      <right style="thin"/>
      <top style="thin"/>
      <bottom style="hair"/>
    </border>
    <border>
      <left style="thin"/>
      <right style="thin">
        <color indexed="8"/>
      </right>
      <top>
        <color indexed="63"/>
      </top>
      <bottom>
        <color indexed="63"/>
      </bottom>
    </border>
    <border>
      <left>
        <color indexed="63"/>
      </left>
      <right style="thin"/>
      <top style="hair"/>
      <bottom>
        <color indexed="63"/>
      </bottom>
    </border>
    <border>
      <left>
        <color indexed="63"/>
      </left>
      <right style="thin"/>
      <top>
        <color indexed="63"/>
      </top>
      <bottom style="hair"/>
    </border>
    <border>
      <left>
        <color indexed="63"/>
      </left>
      <right style="thin"/>
      <top style="hair"/>
      <bottom style="hair"/>
    </border>
    <border>
      <left style="medium"/>
      <right style="thin"/>
      <top style="hair"/>
      <bottom>
        <color indexed="63"/>
      </bottom>
    </border>
    <border>
      <left style="thin"/>
      <right style="thin">
        <color indexed="8"/>
      </right>
      <top>
        <color indexed="63"/>
      </top>
      <bottom style="thin"/>
    </border>
    <border>
      <left>
        <color indexed="63"/>
      </left>
      <right>
        <color indexed="63"/>
      </right>
      <top style="thin"/>
      <bottom style="hair"/>
    </border>
    <border>
      <left style="thin"/>
      <right>
        <color indexed="63"/>
      </right>
      <top style="thin"/>
      <bottom style="hair"/>
    </border>
    <border>
      <left style="thin"/>
      <right style="thin"/>
      <top style="thin"/>
      <bottom style="thin"/>
    </border>
    <border>
      <left style="thin"/>
      <right style="medium"/>
      <top>
        <color indexed="63"/>
      </top>
      <bottom>
        <color indexed="63"/>
      </bottom>
    </border>
    <border>
      <left style="thin"/>
      <right style="medium"/>
      <top style="hair"/>
      <bottom style="hair"/>
    </border>
    <border>
      <left style="medium"/>
      <right style="thin"/>
      <top style="thin"/>
      <bottom style="hair"/>
    </border>
    <border>
      <left style="thin"/>
      <right style="medium"/>
      <top style="thin"/>
      <bottom style="hair"/>
    </border>
    <border>
      <left style="thin"/>
      <right style="medium"/>
      <top style="hair"/>
      <bottom>
        <color indexed="63"/>
      </bottom>
    </border>
    <border>
      <left style="medium"/>
      <right>
        <color indexed="63"/>
      </right>
      <top style="thin"/>
      <bottom style="thin"/>
    </border>
    <border>
      <left style="thin"/>
      <right style="medium"/>
      <top style="thin"/>
      <bottom style="thin"/>
    </border>
    <border>
      <left style="medium"/>
      <right>
        <color indexed="63"/>
      </right>
      <top style="thin"/>
      <bottom style="hair"/>
    </border>
    <border>
      <left style="thin"/>
      <right/>
      <top style="hair"/>
      <bottom style="thin"/>
    </border>
    <border>
      <left style="thin"/>
      <right style="thin"/>
      <top style="hair"/>
      <bottom style="thin"/>
    </border>
    <border>
      <left>
        <color indexed="63"/>
      </left>
      <right style="thin"/>
      <top style="hair"/>
      <bottom style="thin"/>
    </border>
    <border>
      <left>
        <color indexed="63"/>
      </left>
      <right>
        <color indexed="63"/>
      </right>
      <top style="thin"/>
      <bottom style="thin"/>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1" applyNumberFormat="0" applyAlignment="0" applyProtection="0"/>
    <xf numFmtId="0" fontId="53" fillId="27" borderId="2" applyNumberFormat="0" applyAlignment="0" applyProtection="0"/>
    <xf numFmtId="0" fontId="54" fillId="27" borderId="1" applyNumberFormat="0" applyAlignment="0" applyProtection="0"/>
    <xf numFmtId="0" fontId="5"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58" fillId="0" borderId="6" applyNumberFormat="0" applyFill="0" applyAlignment="0" applyProtection="0"/>
    <xf numFmtId="0" fontId="59" fillId="28" borderId="7" applyNumberFormat="0" applyAlignment="0" applyProtection="0"/>
    <xf numFmtId="0" fontId="60" fillId="0" borderId="0" applyNumberFormat="0" applyFill="0" applyBorder="0" applyAlignment="0" applyProtection="0"/>
    <xf numFmtId="0" fontId="61" fillId="29" borderId="0" applyNumberFormat="0" applyBorder="0" applyAlignment="0" applyProtection="0"/>
    <xf numFmtId="0" fontId="0" fillId="0" borderId="0">
      <alignment/>
      <protection/>
    </xf>
    <xf numFmtId="0" fontId="0" fillId="0" borderId="0">
      <alignment/>
      <protection/>
    </xf>
    <xf numFmtId="0" fontId="6" fillId="0" borderId="0" applyNumberFormat="0" applyFill="0" applyBorder="0" applyAlignment="0" applyProtection="0"/>
    <xf numFmtId="0" fontId="62" fillId="30" borderId="0" applyNumberFormat="0" applyBorder="0" applyAlignment="0" applyProtection="0"/>
    <xf numFmtId="0" fontId="6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4" fillId="0" borderId="9" applyNumberFormat="0" applyFill="0" applyAlignment="0" applyProtection="0"/>
    <xf numFmtId="0" fontId="6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66" fillId="32" borderId="0" applyNumberFormat="0" applyBorder="0" applyAlignment="0" applyProtection="0"/>
  </cellStyleXfs>
  <cellXfs count="743">
    <xf numFmtId="0" fontId="0" fillId="0" borderId="0" xfId="0" applyAlignment="1">
      <alignment/>
    </xf>
    <xf numFmtId="0" fontId="4" fillId="0" borderId="10" xfId="0" applyFont="1" applyBorder="1" applyAlignment="1">
      <alignment/>
    </xf>
    <xf numFmtId="0" fontId="4" fillId="0" borderId="11" xfId="0" applyFont="1" applyBorder="1" applyAlignment="1">
      <alignment/>
    </xf>
    <xf numFmtId="0" fontId="4" fillId="0" borderId="12" xfId="0" applyFont="1" applyBorder="1" applyAlignment="1">
      <alignment/>
    </xf>
    <xf numFmtId="0" fontId="4" fillId="0" borderId="13" xfId="0" applyFont="1" applyBorder="1" applyAlignment="1">
      <alignment horizontal="center"/>
    </xf>
    <xf numFmtId="2" fontId="4" fillId="0" borderId="12" xfId="0" applyNumberFormat="1" applyFont="1" applyBorder="1" applyAlignment="1">
      <alignment horizontal="center"/>
    </xf>
    <xf numFmtId="0" fontId="4" fillId="0" borderId="13" xfId="0" applyFont="1" applyBorder="1" applyAlignment="1">
      <alignment/>
    </xf>
    <xf numFmtId="0" fontId="4" fillId="0" borderId="14" xfId="0" applyFont="1" applyBorder="1" applyAlignment="1">
      <alignment/>
    </xf>
    <xf numFmtId="0" fontId="4" fillId="0" borderId="15" xfId="0" applyFont="1" applyBorder="1" applyAlignment="1">
      <alignment horizontal="center"/>
    </xf>
    <xf numFmtId="0" fontId="4" fillId="0" borderId="0" xfId="0" applyFont="1" applyBorder="1" applyAlignment="1">
      <alignment horizontal="center"/>
    </xf>
    <xf numFmtId="0" fontId="4" fillId="0" borderId="0" xfId="0" applyFont="1" applyAlignment="1">
      <alignment/>
    </xf>
    <xf numFmtId="0" fontId="7" fillId="0" borderId="0" xfId="0" applyFont="1" applyAlignment="1">
      <alignment/>
    </xf>
    <xf numFmtId="0" fontId="7" fillId="0" borderId="0" xfId="0" applyFont="1" applyAlignment="1">
      <alignment horizontal="center"/>
    </xf>
    <xf numFmtId="0" fontId="4" fillId="0" borderId="10" xfId="0" applyFont="1" applyBorder="1" applyAlignment="1">
      <alignment horizontal="center"/>
    </xf>
    <xf numFmtId="0" fontId="4" fillId="0" borderId="12" xfId="0" applyFont="1" applyBorder="1" applyAlignment="1">
      <alignment horizontal="center"/>
    </xf>
    <xf numFmtId="0" fontId="4" fillId="0" borderId="11" xfId="0" applyFont="1" applyBorder="1" applyAlignment="1">
      <alignment horizontal="center"/>
    </xf>
    <xf numFmtId="0" fontId="4" fillId="0" borderId="14" xfId="0" applyFont="1" applyBorder="1" applyAlignment="1">
      <alignment horizontal="center"/>
    </xf>
    <xf numFmtId="0" fontId="4" fillId="0" borderId="15" xfId="0" applyFont="1" applyBorder="1" applyAlignment="1">
      <alignment/>
    </xf>
    <xf numFmtId="0" fontId="4" fillId="0" borderId="0" xfId="0" applyFont="1" applyAlignment="1">
      <alignment horizontal="center"/>
    </xf>
    <xf numFmtId="2" fontId="4" fillId="0" borderId="16" xfId="0" applyNumberFormat="1" applyFont="1" applyBorder="1" applyAlignment="1">
      <alignment horizontal="center"/>
    </xf>
    <xf numFmtId="0" fontId="4" fillId="0" borderId="17" xfId="0" applyFont="1" applyBorder="1" applyAlignment="1">
      <alignment horizontal="center"/>
    </xf>
    <xf numFmtId="0" fontId="4" fillId="0" borderId="0" xfId="0" applyFont="1" applyBorder="1" applyAlignment="1">
      <alignment/>
    </xf>
    <xf numFmtId="2" fontId="4" fillId="0" borderId="0" xfId="0" applyNumberFormat="1" applyFont="1" applyBorder="1" applyAlignment="1">
      <alignment horizontal="center"/>
    </xf>
    <xf numFmtId="0" fontId="7" fillId="0" borderId="0" xfId="0" applyFont="1" applyAlignment="1">
      <alignment horizontal="right"/>
    </xf>
    <xf numFmtId="0" fontId="4" fillId="0" borderId="18" xfId="0" applyFont="1" applyBorder="1" applyAlignment="1">
      <alignment horizontal="center"/>
    </xf>
    <xf numFmtId="0" fontId="7" fillId="0" borderId="0" xfId="0" applyFont="1" applyBorder="1" applyAlignment="1">
      <alignment horizontal="right"/>
    </xf>
    <xf numFmtId="2" fontId="4" fillId="0" borderId="0" xfId="0" applyNumberFormat="1" applyFont="1" applyAlignment="1">
      <alignment horizontal="center"/>
    </xf>
    <xf numFmtId="14" fontId="4" fillId="0" borderId="0" xfId="0" applyNumberFormat="1" applyFont="1" applyBorder="1" applyAlignment="1">
      <alignment horizontal="center"/>
    </xf>
    <xf numFmtId="0" fontId="4" fillId="0" borderId="0" xfId="0" applyFont="1" applyBorder="1" applyAlignment="1">
      <alignment horizontal="left"/>
    </xf>
    <xf numFmtId="0" fontId="7" fillId="0" borderId="0" xfId="0" applyFont="1" applyAlignment="1">
      <alignment horizontal="left"/>
    </xf>
    <xf numFmtId="0" fontId="7" fillId="0" borderId="0" xfId="0" applyFont="1" applyBorder="1" applyAlignment="1">
      <alignment/>
    </xf>
    <xf numFmtId="0" fontId="4" fillId="0" borderId="16" xfId="0" applyFont="1" applyBorder="1" applyAlignment="1">
      <alignment horizontal="center"/>
    </xf>
    <xf numFmtId="0" fontId="4" fillId="0" borderId="19" xfId="0" applyFont="1" applyBorder="1" applyAlignment="1">
      <alignment horizontal="center"/>
    </xf>
    <xf numFmtId="0" fontId="7" fillId="0" borderId="0" xfId="0" applyFont="1" applyBorder="1" applyAlignment="1">
      <alignment horizontal="center"/>
    </xf>
    <xf numFmtId="0" fontId="10" fillId="0" borderId="0" xfId="0" applyFont="1" applyAlignment="1">
      <alignment/>
    </xf>
    <xf numFmtId="0" fontId="12" fillId="0" borderId="0" xfId="0" applyFont="1" applyAlignment="1">
      <alignment/>
    </xf>
    <xf numFmtId="0" fontId="13" fillId="0" borderId="0" xfId="0" applyFont="1" applyAlignment="1">
      <alignment/>
    </xf>
    <xf numFmtId="0" fontId="12" fillId="0" borderId="0" xfId="0" applyFont="1" applyAlignment="1">
      <alignment horizontal="center"/>
    </xf>
    <xf numFmtId="0" fontId="12" fillId="0" borderId="0" xfId="0" applyFont="1" applyBorder="1" applyAlignment="1">
      <alignment/>
    </xf>
    <xf numFmtId="0" fontId="12" fillId="0" borderId="0" xfId="0" applyFont="1" applyBorder="1" applyAlignment="1">
      <alignment horizontal="center"/>
    </xf>
    <xf numFmtId="0" fontId="12" fillId="0" borderId="12" xfId="0" applyFont="1" applyBorder="1" applyAlignment="1">
      <alignment horizontal="center"/>
    </xf>
    <xf numFmtId="2" fontId="12" fillId="0" borderId="0" xfId="0" applyNumberFormat="1" applyFont="1" applyBorder="1" applyAlignment="1">
      <alignment horizontal="center"/>
    </xf>
    <xf numFmtId="0" fontId="12" fillId="0" borderId="14" xfId="0" applyFont="1" applyBorder="1" applyAlignment="1">
      <alignment/>
    </xf>
    <xf numFmtId="2" fontId="12" fillId="0" borderId="12" xfId="0" applyNumberFormat="1" applyFont="1" applyBorder="1" applyAlignment="1">
      <alignment horizontal="center"/>
    </xf>
    <xf numFmtId="0" fontId="13" fillId="0" borderId="0" xfId="0" applyFont="1" applyAlignment="1">
      <alignment horizontal="right"/>
    </xf>
    <xf numFmtId="0" fontId="12" fillId="0" borderId="17" xfId="0" applyFont="1" applyBorder="1" applyAlignment="1">
      <alignment horizontal="center"/>
    </xf>
    <xf numFmtId="0" fontId="12" fillId="0" borderId="0" xfId="0" applyFont="1" applyBorder="1" applyAlignment="1">
      <alignment horizontal="center"/>
    </xf>
    <xf numFmtId="0" fontId="12" fillId="0" borderId="10" xfId="0" applyFont="1" applyBorder="1" applyAlignment="1">
      <alignment horizontal="center"/>
    </xf>
    <xf numFmtId="0" fontId="12" fillId="0" borderId="12" xfId="0" applyFont="1" applyBorder="1" applyAlignment="1">
      <alignment horizontal="center"/>
    </xf>
    <xf numFmtId="0" fontId="12" fillId="0" borderId="12" xfId="0" applyFont="1" applyBorder="1" applyAlignment="1">
      <alignment/>
    </xf>
    <xf numFmtId="0" fontId="10" fillId="0" borderId="0" xfId="0" applyFont="1" applyAlignment="1">
      <alignment horizontal="center"/>
    </xf>
    <xf numFmtId="0" fontId="15" fillId="0" borderId="0" xfId="0" applyFont="1" applyAlignment="1">
      <alignment/>
    </xf>
    <xf numFmtId="0" fontId="10" fillId="0" borderId="0" xfId="0" applyFont="1" applyBorder="1" applyAlignment="1">
      <alignment/>
    </xf>
    <xf numFmtId="0" fontId="10" fillId="0" borderId="10" xfId="0" applyFont="1" applyBorder="1" applyAlignment="1">
      <alignment horizontal="center"/>
    </xf>
    <xf numFmtId="0" fontId="10" fillId="0" borderId="12" xfId="0" applyFont="1" applyBorder="1" applyAlignment="1">
      <alignment horizontal="center"/>
    </xf>
    <xf numFmtId="0" fontId="10" fillId="0" borderId="14" xfId="0" applyFont="1" applyBorder="1" applyAlignment="1">
      <alignment horizontal="center"/>
    </xf>
    <xf numFmtId="0" fontId="10" fillId="0" borderId="0" xfId="0" applyFont="1" applyBorder="1" applyAlignment="1">
      <alignment horizontal="center"/>
    </xf>
    <xf numFmtId="2" fontId="10" fillId="0" borderId="12" xfId="0" applyNumberFormat="1" applyFont="1" applyBorder="1" applyAlignment="1">
      <alignment horizontal="center"/>
    </xf>
    <xf numFmtId="0" fontId="10" fillId="0" borderId="12" xfId="0" applyFont="1" applyBorder="1" applyAlignment="1">
      <alignment/>
    </xf>
    <xf numFmtId="0" fontId="15" fillId="0" borderId="0" xfId="0" applyFont="1" applyAlignment="1">
      <alignment/>
    </xf>
    <xf numFmtId="0" fontId="10" fillId="0" borderId="11" xfId="0" applyFont="1" applyBorder="1" applyAlignment="1">
      <alignment horizontal="center"/>
    </xf>
    <xf numFmtId="0" fontId="10" fillId="0" borderId="15" xfId="0" applyFont="1" applyBorder="1" applyAlignment="1">
      <alignment horizontal="center"/>
    </xf>
    <xf numFmtId="0" fontId="7" fillId="0" borderId="0" xfId="0" applyFont="1" applyAlignment="1">
      <alignment/>
    </xf>
    <xf numFmtId="0" fontId="10" fillId="0" borderId="14" xfId="0" applyFont="1" applyBorder="1" applyAlignment="1">
      <alignment/>
    </xf>
    <xf numFmtId="0" fontId="7" fillId="0" borderId="0" xfId="0" applyFont="1" applyAlignment="1">
      <alignment/>
    </xf>
    <xf numFmtId="2" fontId="12" fillId="0" borderId="20" xfId="0" applyNumberFormat="1" applyFont="1" applyBorder="1" applyAlignment="1">
      <alignment horizontal="center"/>
    </xf>
    <xf numFmtId="2" fontId="12" fillId="0" borderId="16" xfId="0" applyNumberFormat="1" applyFont="1" applyBorder="1" applyAlignment="1">
      <alignment horizontal="center"/>
    </xf>
    <xf numFmtId="0" fontId="11" fillId="0" borderId="13" xfId="0" applyFont="1" applyBorder="1" applyAlignment="1">
      <alignment horizontal="justify" vertical="top" wrapText="1"/>
    </xf>
    <xf numFmtId="2" fontId="10" fillId="0" borderId="14" xfId="0" applyNumberFormat="1" applyFont="1" applyBorder="1" applyAlignment="1">
      <alignment horizontal="center"/>
    </xf>
    <xf numFmtId="0" fontId="10" fillId="0" borderId="16" xfId="0" applyFont="1" applyBorder="1" applyAlignment="1">
      <alignment horizontal="center"/>
    </xf>
    <xf numFmtId="190" fontId="10" fillId="0" borderId="16" xfId="0" applyNumberFormat="1" applyFont="1" applyBorder="1" applyAlignment="1">
      <alignment horizontal="center"/>
    </xf>
    <xf numFmtId="2" fontId="4" fillId="0" borderId="10" xfId="0" applyNumberFormat="1" applyFont="1" applyBorder="1" applyAlignment="1">
      <alignment/>
    </xf>
    <xf numFmtId="0" fontId="7" fillId="0" borderId="12" xfId="0" applyFont="1" applyBorder="1" applyAlignment="1">
      <alignment/>
    </xf>
    <xf numFmtId="0" fontId="12" fillId="0" borderId="11" xfId="0" applyFont="1" applyBorder="1" applyAlignment="1">
      <alignment horizontal="center"/>
    </xf>
    <xf numFmtId="0" fontId="12" fillId="0" borderId="13" xfId="0" applyFont="1" applyBorder="1" applyAlignment="1">
      <alignment horizontal="center"/>
    </xf>
    <xf numFmtId="0" fontId="12" fillId="0" borderId="12" xfId="0" applyFont="1" applyBorder="1" applyAlignment="1">
      <alignment/>
    </xf>
    <xf numFmtId="0" fontId="10" fillId="0" borderId="13" xfId="0" applyFont="1" applyBorder="1" applyAlignment="1">
      <alignment horizontal="center"/>
    </xf>
    <xf numFmtId="0" fontId="4" fillId="0" borderId="0" xfId="0" applyFont="1" applyFill="1" applyAlignment="1">
      <alignment/>
    </xf>
    <xf numFmtId="190" fontId="4" fillId="0" borderId="12" xfId="0" applyNumberFormat="1" applyFont="1" applyBorder="1" applyAlignment="1">
      <alignment horizontal="center"/>
    </xf>
    <xf numFmtId="0" fontId="12" fillId="0" borderId="13" xfId="0" applyFont="1" applyBorder="1" applyAlignment="1">
      <alignment horizontal="center"/>
    </xf>
    <xf numFmtId="0" fontId="9" fillId="0" borderId="0" xfId="0" applyFont="1" applyAlignment="1">
      <alignment horizontal="center"/>
    </xf>
    <xf numFmtId="0" fontId="10" fillId="0" borderId="0" xfId="53" applyFont="1" applyBorder="1" applyAlignment="1">
      <alignment horizontal="center"/>
      <protection/>
    </xf>
    <xf numFmtId="0" fontId="11" fillId="0" borderId="0" xfId="0" applyFont="1" applyAlignment="1">
      <alignment/>
    </xf>
    <xf numFmtId="0" fontId="15" fillId="0" borderId="0" xfId="53" applyFont="1">
      <alignment/>
      <protection/>
    </xf>
    <xf numFmtId="0" fontId="10" fillId="0" borderId="0" xfId="53" applyFont="1">
      <alignment/>
      <protection/>
    </xf>
    <xf numFmtId="0" fontId="11" fillId="0" borderId="0" xfId="53" applyFont="1">
      <alignment/>
      <protection/>
    </xf>
    <xf numFmtId="0" fontId="15" fillId="0" borderId="0" xfId="53" applyFont="1" applyAlignment="1">
      <alignment horizontal="right"/>
      <protection/>
    </xf>
    <xf numFmtId="0" fontId="10" fillId="0" borderId="11" xfId="53" applyFont="1" applyBorder="1" applyAlignment="1">
      <alignment horizontal="center"/>
      <protection/>
    </xf>
    <xf numFmtId="0" fontId="10" fillId="0" borderId="10" xfId="53" applyFont="1" applyBorder="1" applyAlignment="1">
      <alignment horizontal="center"/>
      <protection/>
    </xf>
    <xf numFmtId="0" fontId="10" fillId="0" borderId="15" xfId="53" applyFont="1" applyBorder="1" applyAlignment="1">
      <alignment horizontal="center"/>
      <protection/>
    </xf>
    <xf numFmtId="0" fontId="10" fillId="0" borderId="14" xfId="53" applyFont="1" applyBorder="1" applyAlignment="1">
      <alignment horizontal="center"/>
      <protection/>
    </xf>
    <xf numFmtId="0" fontId="10" fillId="0" borderId="0" xfId="53" applyFont="1" applyBorder="1">
      <alignment/>
      <protection/>
    </xf>
    <xf numFmtId="0" fontId="10" fillId="0" borderId="17" xfId="0" applyFont="1" applyBorder="1" applyAlignment="1">
      <alignment horizontal="center"/>
    </xf>
    <xf numFmtId="14" fontId="10" fillId="0" borderId="12" xfId="0" applyNumberFormat="1" applyFont="1" applyBorder="1" applyAlignment="1">
      <alignment horizontal="center"/>
    </xf>
    <xf numFmtId="0" fontId="10" fillId="0" borderId="19" xfId="0" applyFont="1" applyBorder="1" applyAlignment="1">
      <alignment horizontal="center"/>
    </xf>
    <xf numFmtId="0" fontId="10" fillId="0" borderId="16" xfId="0" applyFont="1" applyBorder="1" applyAlignment="1">
      <alignment/>
    </xf>
    <xf numFmtId="0" fontId="15" fillId="0" borderId="12" xfId="0" applyFont="1" applyBorder="1" applyAlignment="1">
      <alignment/>
    </xf>
    <xf numFmtId="2" fontId="10" fillId="0" borderId="0" xfId="0" applyNumberFormat="1" applyFont="1" applyAlignment="1">
      <alignment horizontal="center"/>
    </xf>
    <xf numFmtId="190" fontId="10" fillId="0" borderId="0" xfId="0" applyNumberFormat="1" applyFont="1" applyAlignment="1">
      <alignment horizontal="center"/>
    </xf>
    <xf numFmtId="190" fontId="15" fillId="0" borderId="0" xfId="0" applyNumberFormat="1" applyFont="1" applyAlignment="1">
      <alignment horizontal="right"/>
    </xf>
    <xf numFmtId="0" fontId="15" fillId="0" borderId="0" xfId="0" applyFont="1" applyBorder="1" applyAlignment="1">
      <alignment/>
    </xf>
    <xf numFmtId="190" fontId="10" fillId="0" borderId="0" xfId="0" applyNumberFormat="1" applyFont="1" applyBorder="1" applyAlignment="1">
      <alignment horizontal="center"/>
    </xf>
    <xf numFmtId="0" fontId="16" fillId="0" borderId="0" xfId="0" applyFont="1" applyAlignment="1">
      <alignment/>
    </xf>
    <xf numFmtId="0" fontId="11" fillId="0" borderId="0" xfId="0" applyFont="1" applyAlignment="1">
      <alignment/>
    </xf>
    <xf numFmtId="0" fontId="11" fillId="0" borderId="0" xfId="0" applyFont="1" applyAlignment="1">
      <alignment horizontal="center"/>
    </xf>
    <xf numFmtId="0" fontId="16" fillId="0" borderId="0" xfId="0" applyFont="1" applyAlignment="1">
      <alignment horizontal="right"/>
    </xf>
    <xf numFmtId="0" fontId="16" fillId="0" borderId="21" xfId="0" applyFont="1" applyBorder="1" applyAlignment="1">
      <alignment horizontal="center"/>
    </xf>
    <xf numFmtId="0" fontId="16" fillId="0" borderId="12" xfId="0" applyFont="1" applyBorder="1" applyAlignment="1">
      <alignment/>
    </xf>
    <xf numFmtId="173" fontId="11" fillId="0" borderId="0" xfId="0" applyNumberFormat="1" applyFont="1" applyAlignment="1">
      <alignment/>
    </xf>
    <xf numFmtId="0" fontId="16" fillId="0" borderId="0" xfId="0" applyFont="1" applyAlignment="1">
      <alignment horizontal="left"/>
    </xf>
    <xf numFmtId="0" fontId="11" fillId="0" borderId="0" xfId="0" applyFont="1" applyAlignment="1">
      <alignment horizontal="right"/>
    </xf>
    <xf numFmtId="0" fontId="11" fillId="0" borderId="0" xfId="0" applyFont="1" applyAlignment="1">
      <alignment horizontal="left" wrapText="1"/>
    </xf>
    <xf numFmtId="0" fontId="11" fillId="0" borderId="0" xfId="0" applyFont="1" applyAlignment="1">
      <alignment wrapText="1"/>
    </xf>
    <xf numFmtId="0" fontId="11" fillId="0" borderId="0" xfId="0" applyFont="1" applyAlignment="1">
      <alignment horizontal="left"/>
    </xf>
    <xf numFmtId="0" fontId="17" fillId="0" borderId="0" xfId="0" applyFont="1" applyAlignment="1">
      <alignment/>
    </xf>
    <xf numFmtId="0" fontId="17" fillId="0" borderId="0" xfId="0" applyFont="1" applyAlignment="1">
      <alignment horizontal="center"/>
    </xf>
    <xf numFmtId="0" fontId="11" fillId="0" borderId="22" xfId="0" applyFont="1" applyBorder="1" applyAlignment="1">
      <alignment horizontal="center" wrapText="1"/>
    </xf>
    <xf numFmtId="0" fontId="11" fillId="0" borderId="23" xfId="0" applyFont="1" applyBorder="1" applyAlignment="1">
      <alignment horizontal="center"/>
    </xf>
    <xf numFmtId="0" fontId="11" fillId="0" borderId="23" xfId="0" applyFont="1" applyBorder="1" applyAlignment="1">
      <alignment horizontal="center" wrapText="1"/>
    </xf>
    <xf numFmtId="0" fontId="11" fillId="0" borderId="24" xfId="0" applyFont="1" applyBorder="1" applyAlignment="1">
      <alignment horizontal="center" wrapText="1"/>
    </xf>
    <xf numFmtId="0" fontId="11" fillId="0" borderId="0" xfId="0" applyFont="1" applyAlignment="1">
      <alignment horizontal="right" vertical="top"/>
    </xf>
    <xf numFmtId="0" fontId="12" fillId="0" borderId="15" xfId="0" applyFont="1" applyBorder="1" applyAlignment="1">
      <alignment horizontal="center"/>
    </xf>
    <xf numFmtId="190" fontId="4" fillId="0" borderId="0" xfId="0" applyNumberFormat="1" applyFont="1" applyBorder="1" applyAlignment="1">
      <alignment horizontal="center"/>
    </xf>
    <xf numFmtId="190" fontId="4" fillId="0" borderId="0" xfId="0" applyNumberFormat="1" applyFont="1" applyAlignment="1">
      <alignment horizontal="center"/>
    </xf>
    <xf numFmtId="190" fontId="4" fillId="0" borderId="14" xfId="0" applyNumberFormat="1" applyFont="1" applyBorder="1" applyAlignment="1">
      <alignment horizontal="center"/>
    </xf>
    <xf numFmtId="0" fontId="10" fillId="0" borderId="0" xfId="0" applyFont="1" applyAlignment="1">
      <alignment horizontal="right"/>
    </xf>
    <xf numFmtId="0" fontId="7" fillId="0" borderId="13" xfId="0" applyFont="1" applyBorder="1" applyAlignment="1">
      <alignment horizontal="center"/>
    </xf>
    <xf numFmtId="0" fontId="4" fillId="0" borderId="25" xfId="0" applyFont="1" applyBorder="1" applyAlignment="1">
      <alignment/>
    </xf>
    <xf numFmtId="0" fontId="4" fillId="0" borderId="26" xfId="0" applyFont="1" applyBorder="1" applyAlignment="1">
      <alignment horizontal="center"/>
    </xf>
    <xf numFmtId="0" fontId="7" fillId="0" borderId="11" xfId="0" applyFont="1" applyBorder="1" applyAlignment="1">
      <alignment horizontal="center"/>
    </xf>
    <xf numFmtId="2" fontId="4" fillId="0" borderId="26" xfId="0" applyNumberFormat="1" applyFont="1" applyBorder="1" applyAlignment="1">
      <alignment horizontal="center"/>
    </xf>
    <xf numFmtId="2" fontId="4" fillId="0" borderId="27" xfId="0" applyNumberFormat="1" applyFont="1" applyBorder="1" applyAlignment="1">
      <alignment horizontal="center"/>
    </xf>
    <xf numFmtId="0" fontId="7" fillId="0" borderId="28" xfId="0" applyFont="1" applyBorder="1" applyAlignment="1">
      <alignment horizontal="center"/>
    </xf>
    <xf numFmtId="0" fontId="4" fillId="0" borderId="26" xfId="0" applyFont="1" applyBorder="1" applyAlignment="1">
      <alignment/>
    </xf>
    <xf numFmtId="0" fontId="4" fillId="0" borderId="27" xfId="0" applyFont="1" applyBorder="1" applyAlignment="1">
      <alignment horizontal="center"/>
    </xf>
    <xf numFmtId="0" fontId="4" fillId="0" borderId="29" xfId="0" applyFont="1" applyBorder="1" applyAlignment="1">
      <alignment/>
    </xf>
    <xf numFmtId="0" fontId="4" fillId="0" borderId="30" xfId="0" applyFont="1" applyBorder="1" applyAlignment="1">
      <alignment horizontal="center"/>
    </xf>
    <xf numFmtId="0" fontId="16" fillId="0" borderId="0" xfId="0" applyFont="1" applyAlignment="1">
      <alignment horizontal="center"/>
    </xf>
    <xf numFmtId="0" fontId="4" fillId="0" borderId="28" xfId="0" applyFont="1" applyBorder="1" applyAlignment="1">
      <alignment/>
    </xf>
    <xf numFmtId="190" fontId="4" fillId="0" borderId="27" xfId="0" applyNumberFormat="1" applyFont="1" applyBorder="1" applyAlignment="1">
      <alignment horizontal="center"/>
    </xf>
    <xf numFmtId="190" fontId="4" fillId="0" borderId="26" xfId="0" applyNumberFormat="1" applyFont="1" applyBorder="1" applyAlignment="1">
      <alignment horizontal="center"/>
    </xf>
    <xf numFmtId="0" fontId="4" fillId="0" borderId="30" xfId="0" applyFont="1" applyBorder="1" applyAlignment="1">
      <alignment/>
    </xf>
    <xf numFmtId="0" fontId="4" fillId="0" borderId="27" xfId="0" applyFont="1" applyBorder="1" applyAlignment="1">
      <alignment/>
    </xf>
    <xf numFmtId="0" fontId="15" fillId="0" borderId="0" xfId="0" applyFont="1" applyAlignment="1">
      <alignment horizontal="left"/>
    </xf>
    <xf numFmtId="0" fontId="8" fillId="0" borderId="0" xfId="0" applyFont="1" applyAlignment="1">
      <alignment horizontal="left"/>
    </xf>
    <xf numFmtId="0" fontId="7" fillId="0" borderId="12" xfId="0" applyFont="1" applyBorder="1" applyAlignment="1">
      <alignment horizontal="center"/>
    </xf>
    <xf numFmtId="0" fontId="16" fillId="0" borderId="0" xfId="0" applyFont="1" applyBorder="1" applyAlignment="1">
      <alignment horizontal="center" vertical="center"/>
    </xf>
    <xf numFmtId="0" fontId="16" fillId="0" borderId="0" xfId="0" applyFont="1" applyBorder="1" applyAlignment="1">
      <alignment wrapText="1"/>
    </xf>
    <xf numFmtId="0" fontId="10" fillId="0" borderId="0" xfId="0" applyFont="1" applyAlignment="1">
      <alignment/>
    </xf>
    <xf numFmtId="0" fontId="15" fillId="0" borderId="12" xfId="0" applyFont="1" applyBorder="1" applyAlignment="1">
      <alignment horizontal="left"/>
    </xf>
    <xf numFmtId="190" fontId="12" fillId="0" borderId="10" xfId="0" applyNumberFormat="1" applyFont="1" applyBorder="1" applyAlignment="1">
      <alignment horizontal="center"/>
    </xf>
    <xf numFmtId="190" fontId="12" fillId="0" borderId="12" xfId="0" applyNumberFormat="1" applyFont="1" applyBorder="1" applyAlignment="1">
      <alignment horizontal="center"/>
    </xf>
    <xf numFmtId="0" fontId="10" fillId="0" borderId="18" xfId="0" applyFont="1" applyBorder="1" applyAlignment="1">
      <alignment horizontal="center"/>
    </xf>
    <xf numFmtId="0" fontId="13" fillId="0" borderId="0" xfId="0" applyFont="1" applyBorder="1" applyAlignment="1">
      <alignment/>
    </xf>
    <xf numFmtId="0" fontId="11" fillId="0" borderId="12" xfId="0" applyFont="1" applyBorder="1" applyAlignment="1">
      <alignment horizontal="justify" vertical="top" wrapText="1"/>
    </xf>
    <xf numFmtId="190" fontId="12" fillId="0" borderId="0" xfId="0" applyNumberFormat="1" applyFont="1" applyBorder="1" applyAlignment="1">
      <alignment/>
    </xf>
    <xf numFmtId="190" fontId="12" fillId="0" borderId="12" xfId="0" applyNumberFormat="1" applyFont="1" applyBorder="1" applyAlignment="1">
      <alignment horizontal="center"/>
    </xf>
    <xf numFmtId="190" fontId="12" fillId="0" borderId="14" xfId="0" applyNumberFormat="1" applyFont="1" applyBorder="1" applyAlignment="1">
      <alignment horizontal="center"/>
    </xf>
    <xf numFmtId="190" fontId="12" fillId="0" borderId="10" xfId="0" applyNumberFormat="1" applyFont="1" applyBorder="1" applyAlignment="1">
      <alignment horizontal="center"/>
    </xf>
    <xf numFmtId="190" fontId="12" fillId="0" borderId="17" xfId="0" applyNumberFormat="1" applyFont="1" applyBorder="1" applyAlignment="1">
      <alignment/>
    </xf>
    <xf numFmtId="190" fontId="12" fillId="0" borderId="20" xfId="0" applyNumberFormat="1" applyFont="1" applyBorder="1" applyAlignment="1">
      <alignment/>
    </xf>
    <xf numFmtId="190" fontId="12" fillId="0" borderId="16" xfId="0" applyNumberFormat="1" applyFont="1" applyBorder="1" applyAlignment="1">
      <alignment horizontal="center"/>
    </xf>
    <xf numFmtId="0" fontId="11" fillId="0" borderId="31" xfId="0" applyFont="1" applyBorder="1" applyAlignment="1">
      <alignment horizontal="center"/>
    </xf>
    <xf numFmtId="0" fontId="11" fillId="0" borderId="32" xfId="0" applyFont="1" applyBorder="1" applyAlignment="1">
      <alignment/>
    </xf>
    <xf numFmtId="0" fontId="11" fillId="0" borderId="26" xfId="0" applyFont="1" applyBorder="1" applyAlignment="1">
      <alignment horizontal="center"/>
    </xf>
    <xf numFmtId="2" fontId="11" fillId="0" borderId="33" xfId="0" applyNumberFormat="1" applyFont="1" applyBorder="1" applyAlignment="1">
      <alignment horizontal="center"/>
    </xf>
    <xf numFmtId="0" fontId="11" fillId="0" borderId="34" xfId="0" applyFont="1" applyBorder="1" applyAlignment="1">
      <alignment/>
    </xf>
    <xf numFmtId="0" fontId="16" fillId="0" borderId="22" xfId="0" applyFont="1" applyBorder="1" applyAlignment="1">
      <alignment horizontal="center" vertical="center"/>
    </xf>
    <xf numFmtId="0" fontId="16" fillId="0" borderId="23" xfId="0" applyFont="1" applyBorder="1" applyAlignment="1">
      <alignment wrapText="1"/>
    </xf>
    <xf numFmtId="0" fontId="16" fillId="0" borderId="23" xfId="0" applyFont="1" applyBorder="1" applyAlignment="1">
      <alignment horizontal="center" vertical="center"/>
    </xf>
    <xf numFmtId="195" fontId="4" fillId="0" borderId="0" xfId="0" applyNumberFormat="1" applyFont="1" applyBorder="1" applyAlignment="1">
      <alignment/>
    </xf>
    <xf numFmtId="0" fontId="4" fillId="0" borderId="13" xfId="0" applyFont="1" applyBorder="1" applyAlignment="1">
      <alignment horizontal="left"/>
    </xf>
    <xf numFmtId="0" fontId="16" fillId="0" borderId="0" xfId="0" applyFont="1" applyBorder="1" applyAlignment="1">
      <alignment/>
    </xf>
    <xf numFmtId="0" fontId="11" fillId="0" borderId="35" xfId="0" applyFont="1" applyBorder="1" applyAlignment="1">
      <alignment wrapText="1"/>
    </xf>
    <xf numFmtId="0" fontId="4" fillId="0" borderId="12" xfId="53" applyFont="1" applyBorder="1" applyAlignment="1">
      <alignment horizontal="center"/>
      <protection/>
    </xf>
    <xf numFmtId="0" fontId="7" fillId="0" borderId="14" xfId="0" applyFont="1" applyBorder="1" applyAlignment="1">
      <alignment horizontal="left"/>
    </xf>
    <xf numFmtId="190" fontId="16" fillId="0" borderId="0" xfId="0" applyNumberFormat="1" applyFont="1" applyBorder="1" applyAlignment="1">
      <alignment horizontal="center"/>
    </xf>
    <xf numFmtId="0" fontId="16" fillId="0" borderId="0" xfId="0" applyFont="1" applyBorder="1" applyAlignment="1">
      <alignment horizontal="center"/>
    </xf>
    <xf numFmtId="2" fontId="16" fillId="0" borderId="0" xfId="0" applyNumberFormat="1" applyFont="1" applyBorder="1" applyAlignment="1">
      <alignment horizontal="center"/>
    </xf>
    <xf numFmtId="172" fontId="16" fillId="0" borderId="0" xfId="0" applyNumberFormat="1" applyFont="1" applyBorder="1" applyAlignment="1">
      <alignment horizontal="center"/>
    </xf>
    <xf numFmtId="0" fontId="16" fillId="0" borderId="36" xfId="0" applyFont="1" applyBorder="1" applyAlignment="1">
      <alignment horizontal="center" vertical="center"/>
    </xf>
    <xf numFmtId="2" fontId="11" fillId="0" borderId="24" xfId="0" applyNumberFormat="1" applyFont="1" applyBorder="1" applyAlignment="1">
      <alignment horizontal="center" vertical="center"/>
    </xf>
    <xf numFmtId="0" fontId="11" fillId="0" borderId="37" xfId="0" applyFont="1" applyBorder="1" applyAlignment="1">
      <alignment horizontal="center" vertical="center"/>
    </xf>
    <xf numFmtId="0" fontId="11" fillId="0" borderId="38" xfId="0" applyFont="1" applyBorder="1" applyAlignment="1">
      <alignment horizontal="center" vertical="center"/>
    </xf>
    <xf numFmtId="2" fontId="11" fillId="0" borderId="39" xfId="0" applyNumberFormat="1" applyFont="1" applyBorder="1" applyAlignment="1">
      <alignment horizontal="center" vertical="center"/>
    </xf>
    <xf numFmtId="0" fontId="11" fillId="0" borderId="40" xfId="0" applyFont="1" applyBorder="1" applyAlignment="1">
      <alignment horizontal="center" vertical="center"/>
    </xf>
    <xf numFmtId="0" fontId="11" fillId="0" borderId="12" xfId="0" applyFont="1" applyBorder="1" applyAlignment="1">
      <alignment wrapText="1"/>
    </xf>
    <xf numFmtId="0" fontId="11" fillId="0" borderId="40" xfId="0" applyFont="1" applyBorder="1" applyAlignment="1">
      <alignment wrapText="1"/>
    </xf>
    <xf numFmtId="0" fontId="11" fillId="0" borderId="26" xfId="0" applyFont="1" applyBorder="1" applyAlignment="1">
      <alignment wrapText="1"/>
    </xf>
    <xf numFmtId="0" fontId="11" fillId="0" borderId="41" xfId="0" applyFont="1" applyBorder="1" applyAlignment="1">
      <alignment horizontal="center" vertical="center"/>
    </xf>
    <xf numFmtId="0" fontId="10" fillId="0" borderId="26" xfId="0" applyFont="1" applyBorder="1" applyAlignment="1">
      <alignment/>
    </xf>
    <xf numFmtId="0" fontId="11" fillId="0" borderId="42" xfId="0" applyFont="1" applyBorder="1" applyAlignment="1">
      <alignment horizontal="center" vertical="center"/>
    </xf>
    <xf numFmtId="49" fontId="7" fillId="0" borderId="0" xfId="0" applyNumberFormat="1" applyFont="1" applyBorder="1" applyAlignment="1">
      <alignment/>
    </xf>
    <xf numFmtId="49" fontId="4" fillId="0" borderId="0" xfId="0" applyNumberFormat="1" applyFont="1" applyBorder="1" applyAlignment="1">
      <alignment horizontal="center"/>
    </xf>
    <xf numFmtId="49" fontId="4" fillId="0" borderId="0" xfId="0" applyNumberFormat="1" applyFont="1" applyBorder="1" applyAlignment="1">
      <alignment/>
    </xf>
    <xf numFmtId="49" fontId="4" fillId="0" borderId="0" xfId="0" applyNumberFormat="1" applyFont="1" applyBorder="1" applyAlignment="1">
      <alignment horizontal="center"/>
    </xf>
    <xf numFmtId="49" fontId="4" fillId="0" borderId="0" xfId="0" applyNumberFormat="1" applyFont="1" applyBorder="1" applyAlignment="1">
      <alignment/>
    </xf>
    <xf numFmtId="49" fontId="10" fillId="0" borderId="0" xfId="0" applyNumberFormat="1" applyFont="1" applyBorder="1" applyAlignment="1">
      <alignment horizontal="center"/>
    </xf>
    <xf numFmtId="49" fontId="10" fillId="0" borderId="0" xfId="0" applyNumberFormat="1" applyFont="1" applyBorder="1" applyAlignment="1">
      <alignment/>
    </xf>
    <xf numFmtId="49" fontId="4" fillId="0" borderId="0" xfId="0" applyNumberFormat="1" applyFont="1" applyAlignment="1">
      <alignment horizontal="center"/>
    </xf>
    <xf numFmtId="49" fontId="4" fillId="0" borderId="0" xfId="0" applyNumberFormat="1" applyFont="1" applyAlignment="1">
      <alignment/>
    </xf>
    <xf numFmtId="49" fontId="11" fillId="0" borderId="43" xfId="0" applyNumberFormat="1" applyFont="1" applyBorder="1" applyAlignment="1">
      <alignment horizontal="center"/>
    </xf>
    <xf numFmtId="0" fontId="11" fillId="0" borderId="30" xfId="0" applyFont="1" applyBorder="1" applyAlignment="1">
      <alignment/>
    </xf>
    <xf numFmtId="0" fontId="16" fillId="0" borderId="44" xfId="0" applyFont="1" applyBorder="1" applyAlignment="1">
      <alignment horizontal="center" vertical="center"/>
    </xf>
    <xf numFmtId="2" fontId="11" fillId="0" borderId="45" xfId="0" applyNumberFormat="1" applyFont="1" applyBorder="1" applyAlignment="1">
      <alignment horizontal="center"/>
    </xf>
    <xf numFmtId="0" fontId="16" fillId="0" borderId="37" xfId="0" applyFont="1" applyBorder="1" applyAlignment="1">
      <alignment horizontal="center" vertical="center"/>
    </xf>
    <xf numFmtId="2" fontId="11" fillId="0" borderId="46" xfId="0" applyNumberFormat="1" applyFont="1" applyBorder="1" applyAlignment="1">
      <alignment horizontal="center" vertical="center"/>
    </xf>
    <xf numFmtId="0" fontId="16" fillId="0" borderId="47" xfId="0" applyFont="1" applyBorder="1" applyAlignment="1">
      <alignment wrapText="1"/>
    </xf>
    <xf numFmtId="0" fontId="16" fillId="0" borderId="12" xfId="0" applyFont="1" applyBorder="1" applyAlignment="1">
      <alignment wrapText="1"/>
    </xf>
    <xf numFmtId="0" fontId="11" fillId="0" borderId="48" xfId="0" applyFont="1" applyBorder="1" applyAlignment="1">
      <alignment horizontal="center" vertical="center"/>
    </xf>
    <xf numFmtId="1" fontId="11" fillId="0" borderId="49" xfId="0" applyNumberFormat="1" applyFont="1" applyBorder="1" applyAlignment="1">
      <alignment horizontal="center" vertical="center"/>
    </xf>
    <xf numFmtId="1" fontId="11" fillId="0" borderId="50" xfId="0" applyNumberFormat="1" applyFont="1" applyBorder="1" applyAlignment="1">
      <alignment horizontal="center" vertical="center"/>
    </xf>
    <xf numFmtId="0" fontId="11" fillId="0" borderId="47" xfId="0" applyFont="1" applyBorder="1" applyAlignment="1">
      <alignment horizontal="center" vertical="center"/>
    </xf>
    <xf numFmtId="0" fontId="11" fillId="0" borderId="12" xfId="0" applyFont="1" applyBorder="1" applyAlignment="1">
      <alignment horizontal="center" vertical="center"/>
    </xf>
    <xf numFmtId="0" fontId="11" fillId="0" borderId="30" xfId="0" applyFont="1" applyBorder="1" applyAlignment="1">
      <alignment horizontal="center" vertical="center"/>
    </xf>
    <xf numFmtId="0" fontId="11" fillId="0" borderId="26" xfId="0" applyFont="1" applyBorder="1" applyAlignment="1">
      <alignment horizontal="center" vertical="center"/>
    </xf>
    <xf numFmtId="0" fontId="11" fillId="0" borderId="30" xfId="0" applyFont="1" applyBorder="1" applyAlignment="1">
      <alignment wrapText="1"/>
    </xf>
    <xf numFmtId="16" fontId="11" fillId="0" borderId="48" xfId="0" applyNumberFormat="1" applyFont="1" applyBorder="1" applyAlignment="1">
      <alignment horizontal="center" vertical="center"/>
    </xf>
    <xf numFmtId="0" fontId="4" fillId="0" borderId="51" xfId="0" applyFont="1" applyBorder="1" applyAlignment="1">
      <alignment horizontal="center"/>
    </xf>
    <xf numFmtId="0" fontId="7" fillId="0" borderId="52" xfId="0" applyFont="1" applyBorder="1" applyAlignment="1">
      <alignment horizontal="left"/>
    </xf>
    <xf numFmtId="0" fontId="4" fillId="0" borderId="26" xfId="0" applyFont="1" applyFill="1" applyBorder="1" applyAlignment="1">
      <alignment/>
    </xf>
    <xf numFmtId="190" fontId="4" fillId="0" borderId="30" xfId="0" applyNumberFormat="1" applyFont="1" applyBorder="1" applyAlignment="1">
      <alignment horizontal="center"/>
    </xf>
    <xf numFmtId="0" fontId="7" fillId="0" borderId="52" xfId="0" applyFont="1" applyBorder="1" applyAlignment="1">
      <alignment/>
    </xf>
    <xf numFmtId="0" fontId="10" fillId="0" borderId="30" xfId="0" applyFont="1" applyBorder="1" applyAlignment="1">
      <alignment/>
    </xf>
    <xf numFmtId="0" fontId="10" fillId="0" borderId="27" xfId="0" applyFont="1" applyBorder="1" applyAlignment="1">
      <alignment/>
    </xf>
    <xf numFmtId="0" fontId="7" fillId="0" borderId="52" xfId="0" applyFont="1" applyBorder="1" applyAlignment="1">
      <alignment/>
    </xf>
    <xf numFmtId="0" fontId="4" fillId="0" borderId="53" xfId="0" applyFont="1" applyBorder="1" applyAlignment="1">
      <alignment/>
    </xf>
    <xf numFmtId="190" fontId="12" fillId="0" borderId="0" xfId="0" applyNumberFormat="1" applyFont="1" applyBorder="1" applyAlignment="1">
      <alignment horizontal="center"/>
    </xf>
    <xf numFmtId="0" fontId="9" fillId="0" borderId="0" xfId="0" applyFont="1" applyBorder="1" applyAlignment="1">
      <alignment/>
    </xf>
    <xf numFmtId="0" fontId="9" fillId="0" borderId="0" xfId="0" applyFont="1" applyBorder="1" applyAlignment="1">
      <alignment horizontal="center"/>
    </xf>
    <xf numFmtId="0" fontId="4" fillId="0" borderId="0" xfId="0" applyFont="1" applyAlignment="1">
      <alignment horizontal="left"/>
    </xf>
    <xf numFmtId="0" fontId="10" fillId="0" borderId="0" xfId="0" applyFont="1" applyBorder="1" applyAlignment="1">
      <alignment horizontal="center" vertical="center" wrapText="1"/>
    </xf>
    <xf numFmtId="0" fontId="18" fillId="0" borderId="14" xfId="0" applyFont="1" applyBorder="1" applyAlignment="1">
      <alignment vertical="center" wrapText="1"/>
    </xf>
    <xf numFmtId="0" fontId="10" fillId="0" borderId="14" xfId="0" applyFont="1" applyBorder="1" applyAlignment="1">
      <alignment horizontal="center" vertical="center" wrapText="1"/>
    </xf>
    <xf numFmtId="0" fontId="10" fillId="0" borderId="10" xfId="0" applyFont="1" applyBorder="1" applyAlignment="1">
      <alignment horizontal="center" vertical="center" wrapText="1"/>
    </xf>
    <xf numFmtId="0" fontId="15" fillId="0" borderId="54" xfId="0" applyFont="1" applyBorder="1" applyAlignment="1">
      <alignment vertical="center" wrapText="1"/>
    </xf>
    <xf numFmtId="0" fontId="10" fillId="0" borderId="16" xfId="0" applyFont="1" applyBorder="1" applyAlignment="1">
      <alignment horizontal="center" vertical="center" wrapText="1"/>
    </xf>
    <xf numFmtId="0" fontId="15" fillId="0" borderId="12" xfId="0" applyFont="1" applyBorder="1" applyAlignment="1">
      <alignment horizontal="justify" vertical="center"/>
    </xf>
    <xf numFmtId="2" fontId="15" fillId="0" borderId="16" xfId="0" applyNumberFormat="1" applyFont="1" applyBorder="1" applyAlignment="1">
      <alignment horizontal="center" vertical="center" wrapText="1"/>
    </xf>
    <xf numFmtId="0" fontId="15" fillId="0" borderId="10" xfId="0" applyFont="1" applyBorder="1" applyAlignment="1">
      <alignment horizontal="justify" vertical="center"/>
    </xf>
    <xf numFmtId="0" fontId="10" fillId="0" borderId="18" xfId="0" applyFont="1" applyBorder="1" applyAlignment="1">
      <alignment horizontal="center" vertical="center" wrapText="1"/>
    </xf>
    <xf numFmtId="0" fontId="25" fillId="0" borderId="0" xfId="0" applyFont="1" applyAlignment="1">
      <alignment/>
    </xf>
    <xf numFmtId="0" fontId="10" fillId="0" borderId="19" xfId="0" applyFont="1" applyBorder="1" applyAlignment="1">
      <alignment/>
    </xf>
    <xf numFmtId="0" fontId="10" fillId="0" borderId="55" xfId="0" applyFont="1" applyBorder="1" applyAlignment="1">
      <alignment/>
    </xf>
    <xf numFmtId="0" fontId="10" fillId="0" borderId="56" xfId="0" applyFont="1" applyBorder="1" applyAlignment="1">
      <alignment/>
    </xf>
    <xf numFmtId="0" fontId="10" fillId="0" borderId="57" xfId="0" applyFont="1" applyBorder="1" applyAlignment="1">
      <alignment/>
    </xf>
    <xf numFmtId="0" fontId="11" fillId="0" borderId="58" xfId="0" applyFont="1" applyBorder="1" applyAlignment="1">
      <alignment horizontal="center"/>
    </xf>
    <xf numFmtId="0" fontId="8" fillId="0" borderId="0" xfId="0" applyFont="1" applyAlignment="1">
      <alignment/>
    </xf>
    <xf numFmtId="0" fontId="9" fillId="0" borderId="0" xfId="0" applyFont="1" applyAlignment="1">
      <alignment/>
    </xf>
    <xf numFmtId="0" fontId="8" fillId="0" borderId="0" xfId="0" applyFont="1" applyAlignment="1">
      <alignment horizontal="right"/>
    </xf>
    <xf numFmtId="0" fontId="9" fillId="0" borderId="0" xfId="0" applyFont="1" applyBorder="1" applyAlignment="1">
      <alignment/>
    </xf>
    <xf numFmtId="0" fontId="20" fillId="0" borderId="10" xfId="0" applyFont="1" applyBorder="1" applyAlignment="1">
      <alignment horizontal="center"/>
    </xf>
    <xf numFmtId="0" fontId="20" fillId="0" borderId="14" xfId="0" applyFont="1" applyBorder="1" applyAlignment="1">
      <alignment horizontal="center"/>
    </xf>
    <xf numFmtId="0" fontId="20" fillId="0" borderId="15" xfId="0" applyFont="1" applyBorder="1" applyAlignment="1">
      <alignment horizontal="center"/>
    </xf>
    <xf numFmtId="2" fontId="10" fillId="0" borderId="0" xfId="0" applyNumberFormat="1" applyFont="1" applyAlignment="1">
      <alignment/>
    </xf>
    <xf numFmtId="0" fontId="10" fillId="0" borderId="13" xfId="0" applyFont="1" applyBorder="1" applyAlignment="1">
      <alignment/>
    </xf>
    <xf numFmtId="190" fontId="10" fillId="0" borderId="13" xfId="0" applyNumberFormat="1" applyFont="1" applyBorder="1" applyAlignment="1">
      <alignment/>
    </xf>
    <xf numFmtId="190" fontId="10" fillId="0" borderId="15" xfId="0" applyNumberFormat="1" applyFont="1" applyBorder="1" applyAlignment="1">
      <alignment/>
    </xf>
    <xf numFmtId="190" fontId="10" fillId="0" borderId="13" xfId="0" applyNumberFormat="1" applyFont="1" applyBorder="1" applyAlignment="1">
      <alignment horizontal="center"/>
    </xf>
    <xf numFmtId="190" fontId="10" fillId="0" borderId="18" xfId="0" applyNumberFormat="1" applyFont="1" applyBorder="1" applyAlignment="1">
      <alignment horizontal="center"/>
    </xf>
    <xf numFmtId="190" fontId="10" fillId="0" borderId="19" xfId="0" applyNumberFormat="1" applyFont="1" applyBorder="1" applyAlignment="1">
      <alignment horizontal="center"/>
    </xf>
    <xf numFmtId="0" fontId="11" fillId="0" borderId="43" xfId="0" applyFont="1" applyBorder="1" applyAlignment="1">
      <alignment horizontal="center"/>
    </xf>
    <xf numFmtId="0" fontId="15" fillId="0" borderId="59" xfId="0" applyFont="1" applyBorder="1" applyAlignment="1">
      <alignment vertical="center" wrapText="1"/>
    </xf>
    <xf numFmtId="2" fontId="15" fillId="0" borderId="19" xfId="0" applyNumberFormat="1" applyFont="1" applyBorder="1" applyAlignment="1">
      <alignment horizontal="center" vertical="center" wrapText="1"/>
    </xf>
    <xf numFmtId="0" fontId="22" fillId="0" borderId="0" xfId="53" applyFont="1">
      <alignment/>
      <protection/>
    </xf>
    <xf numFmtId="0" fontId="15" fillId="0" borderId="0" xfId="54" applyFont="1" applyAlignment="1">
      <alignment/>
      <protection/>
    </xf>
    <xf numFmtId="0" fontId="10" fillId="0" borderId="0" xfId="54" applyFont="1">
      <alignment/>
      <protection/>
    </xf>
    <xf numFmtId="0" fontId="21" fillId="0" borderId="0" xfId="54" applyFont="1">
      <alignment/>
      <protection/>
    </xf>
    <xf numFmtId="0" fontId="15" fillId="0" borderId="0" xfId="54" applyFont="1">
      <alignment/>
      <protection/>
    </xf>
    <xf numFmtId="0" fontId="23" fillId="0" borderId="0" xfId="54" applyFont="1" applyAlignment="1">
      <alignment horizontal="right"/>
      <protection/>
    </xf>
    <xf numFmtId="0" fontId="10" fillId="0" borderId="0" xfId="54" applyFont="1" applyBorder="1">
      <alignment/>
      <protection/>
    </xf>
    <xf numFmtId="0" fontId="10" fillId="0" borderId="11" xfId="54" applyFont="1" applyBorder="1" applyAlignment="1">
      <alignment horizontal="center"/>
      <protection/>
    </xf>
    <xf numFmtId="0" fontId="10" fillId="0" borderId="10" xfId="54" applyFont="1" applyBorder="1" applyAlignment="1">
      <alignment horizontal="center"/>
      <protection/>
    </xf>
    <xf numFmtId="0" fontId="21" fillId="0" borderId="18" xfId="54" applyFont="1" applyBorder="1" applyAlignment="1">
      <alignment horizontal="center"/>
      <protection/>
    </xf>
    <xf numFmtId="0" fontId="10" fillId="0" borderId="0" xfId="54" applyFont="1" applyBorder="1" applyAlignment="1">
      <alignment horizontal="center"/>
      <protection/>
    </xf>
    <xf numFmtId="0" fontId="10" fillId="0" borderId="15" xfId="54" applyFont="1" applyBorder="1">
      <alignment/>
      <protection/>
    </xf>
    <xf numFmtId="0" fontId="10" fillId="0" borderId="14" xfId="54" applyFont="1" applyBorder="1" applyAlignment="1">
      <alignment horizontal="center"/>
      <protection/>
    </xf>
    <xf numFmtId="0" fontId="21" fillId="0" borderId="19" xfId="54" applyFont="1" applyBorder="1" applyAlignment="1">
      <alignment horizontal="center"/>
      <protection/>
    </xf>
    <xf numFmtId="14" fontId="10" fillId="0" borderId="0" xfId="54" applyNumberFormat="1" applyFont="1" applyBorder="1" applyAlignment="1">
      <alignment horizontal="center"/>
      <protection/>
    </xf>
    <xf numFmtId="0" fontId="10" fillId="0" borderId="13" xfId="54" applyFont="1" applyBorder="1">
      <alignment/>
      <protection/>
    </xf>
    <xf numFmtId="0" fontId="10" fillId="0" borderId="26" xfId="54" applyFont="1" applyBorder="1" applyAlignment="1">
      <alignment horizontal="center"/>
      <protection/>
    </xf>
    <xf numFmtId="190" fontId="21" fillId="0" borderId="26" xfId="54" applyNumberFormat="1" applyFont="1" applyBorder="1" applyAlignment="1">
      <alignment horizontal="center"/>
      <protection/>
    </xf>
    <xf numFmtId="0" fontId="10" fillId="0" borderId="29" xfId="54" applyFont="1" applyBorder="1">
      <alignment/>
      <protection/>
    </xf>
    <xf numFmtId="0" fontId="10" fillId="0" borderId="30" xfId="54" applyFont="1" applyBorder="1" applyAlignment="1">
      <alignment horizontal="center"/>
      <protection/>
    </xf>
    <xf numFmtId="190" fontId="21" fillId="0" borderId="30" xfId="54" applyNumberFormat="1" applyFont="1" applyBorder="1" applyAlignment="1">
      <alignment horizontal="center"/>
      <protection/>
    </xf>
    <xf numFmtId="2" fontId="10" fillId="0" borderId="0" xfId="54" applyNumberFormat="1" applyFont="1" applyBorder="1" applyAlignment="1">
      <alignment horizontal="center"/>
      <protection/>
    </xf>
    <xf numFmtId="0" fontId="10" fillId="0" borderId="25" xfId="54" applyFont="1" applyBorder="1">
      <alignment/>
      <protection/>
    </xf>
    <xf numFmtId="0" fontId="10" fillId="0" borderId="26" xfId="54" applyFont="1" applyBorder="1">
      <alignment/>
      <protection/>
    </xf>
    <xf numFmtId="0" fontId="10" fillId="0" borderId="29" xfId="54" applyFont="1" applyBorder="1" applyAlignment="1">
      <alignment horizontal="left"/>
      <protection/>
    </xf>
    <xf numFmtId="0" fontId="10" fillId="0" borderId="12" xfId="54" applyFont="1" applyBorder="1" applyAlignment="1">
      <alignment horizontal="center"/>
      <protection/>
    </xf>
    <xf numFmtId="0" fontId="10" fillId="0" borderId="12" xfId="54" applyFont="1" applyBorder="1">
      <alignment/>
      <protection/>
    </xf>
    <xf numFmtId="190" fontId="21" fillId="0" borderId="12" xfId="54" applyNumberFormat="1" applyFont="1" applyBorder="1" applyAlignment="1">
      <alignment horizontal="center"/>
      <protection/>
    </xf>
    <xf numFmtId="0" fontId="10" fillId="0" borderId="28" xfId="54" applyFont="1" applyBorder="1">
      <alignment/>
      <protection/>
    </xf>
    <xf numFmtId="0" fontId="15" fillId="0" borderId="28" xfId="54" applyFont="1" applyBorder="1" applyAlignment="1">
      <alignment horizontal="center"/>
      <protection/>
    </xf>
    <xf numFmtId="0" fontId="10" fillId="0" borderId="27" xfId="54" applyFont="1" applyBorder="1" applyAlignment="1">
      <alignment horizontal="center"/>
      <protection/>
    </xf>
    <xf numFmtId="190" fontId="21" fillId="0" borderId="27" xfId="54" applyNumberFormat="1" applyFont="1" applyBorder="1" applyAlignment="1">
      <alignment horizontal="center"/>
      <protection/>
    </xf>
    <xf numFmtId="0" fontId="15" fillId="0" borderId="13" xfId="54" applyFont="1" applyBorder="1" applyAlignment="1">
      <alignment horizontal="center"/>
      <protection/>
    </xf>
    <xf numFmtId="0" fontId="10" fillId="0" borderId="14" xfId="54" applyFont="1" applyBorder="1">
      <alignment/>
      <protection/>
    </xf>
    <xf numFmtId="0" fontId="10" fillId="0" borderId="0" xfId="54" applyFont="1" applyAlignment="1">
      <alignment horizontal="center"/>
      <protection/>
    </xf>
    <xf numFmtId="0" fontId="24" fillId="0" borderId="0" xfId="54" applyFont="1">
      <alignment/>
      <protection/>
    </xf>
    <xf numFmtId="0" fontId="11" fillId="0" borderId="0" xfId="54" applyFont="1">
      <alignment/>
      <protection/>
    </xf>
    <xf numFmtId="0" fontId="15" fillId="0" borderId="0" xfId="0" applyFont="1" applyBorder="1" applyAlignment="1">
      <alignment horizontal="center" vertical="center" wrapText="1"/>
    </xf>
    <xf numFmtId="0" fontId="21" fillId="0" borderId="16" xfId="0" applyFont="1" applyBorder="1" applyAlignment="1">
      <alignment horizontal="center"/>
    </xf>
    <xf numFmtId="0" fontId="23" fillId="0" borderId="0" xfId="0" applyFont="1" applyAlignment="1">
      <alignment horizontal="center"/>
    </xf>
    <xf numFmtId="0" fontId="21" fillId="0" borderId="0" xfId="0" applyFont="1" applyBorder="1" applyAlignment="1">
      <alignment/>
    </xf>
    <xf numFmtId="0" fontId="21" fillId="0" borderId="0" xfId="0" applyFont="1" applyAlignment="1">
      <alignment/>
    </xf>
    <xf numFmtId="0" fontId="23" fillId="0" borderId="0" xfId="0" applyFont="1" applyBorder="1" applyAlignment="1">
      <alignment horizontal="center"/>
    </xf>
    <xf numFmtId="0" fontId="21" fillId="0" borderId="0" xfId="0" applyFont="1" applyBorder="1" applyAlignment="1">
      <alignment horizontal="center"/>
    </xf>
    <xf numFmtId="0" fontId="21" fillId="0" borderId="0" xfId="0" applyFont="1" applyAlignment="1">
      <alignment horizontal="center"/>
    </xf>
    <xf numFmtId="0" fontId="23" fillId="0" borderId="16" xfId="0" applyFont="1" applyBorder="1" applyAlignment="1">
      <alignment horizontal="center"/>
    </xf>
    <xf numFmtId="0" fontId="23" fillId="0" borderId="19" xfId="0" applyFont="1" applyBorder="1" applyAlignment="1">
      <alignment horizontal="center"/>
    </xf>
    <xf numFmtId="0" fontId="23" fillId="0" borderId="12" xfId="0" applyFont="1" applyBorder="1" applyAlignment="1">
      <alignment/>
    </xf>
    <xf numFmtId="0" fontId="10" fillId="0" borderId="12" xfId="0" applyFont="1" applyBorder="1" applyAlignment="1">
      <alignment horizontal="center" vertical="center" wrapText="1"/>
    </xf>
    <xf numFmtId="0" fontId="21" fillId="0" borderId="12" xfId="0" applyFont="1" applyBorder="1" applyAlignment="1">
      <alignment wrapText="1"/>
    </xf>
    <xf numFmtId="4" fontId="10" fillId="0" borderId="16" xfId="0" applyNumberFormat="1" applyFont="1" applyBorder="1" applyAlignment="1">
      <alignment horizontal="center"/>
    </xf>
    <xf numFmtId="0" fontId="15" fillId="0" borderId="20" xfId="0" applyFont="1" applyBorder="1" applyAlignment="1">
      <alignment horizontal="center" vertical="center" wrapText="1"/>
    </xf>
    <xf numFmtId="0" fontId="0" fillId="0" borderId="0" xfId="0" applyAlignment="1">
      <alignment vertical="top"/>
    </xf>
    <xf numFmtId="0" fontId="0" fillId="0" borderId="0" xfId="0" applyAlignment="1">
      <alignment/>
    </xf>
    <xf numFmtId="0" fontId="0" fillId="0" borderId="0" xfId="0" applyAlignment="1">
      <alignment horizontal="justify"/>
    </xf>
    <xf numFmtId="0" fontId="7" fillId="0" borderId="0" xfId="0" applyFont="1" applyBorder="1" applyAlignment="1">
      <alignment/>
    </xf>
    <xf numFmtId="171" fontId="4" fillId="0" borderId="0" xfId="62" applyFont="1" applyBorder="1" applyAlignment="1">
      <alignment horizontal="center"/>
    </xf>
    <xf numFmtId="0" fontId="19" fillId="0" borderId="0" xfId="0" applyFont="1" applyBorder="1" applyAlignment="1">
      <alignment/>
    </xf>
    <xf numFmtId="0" fontId="21" fillId="0" borderId="0" xfId="0" applyFont="1" applyAlignment="1">
      <alignment horizontal="justify" vertical="center"/>
    </xf>
    <xf numFmtId="0" fontId="10" fillId="0" borderId="20" xfId="0" applyFont="1" applyBorder="1" applyAlignment="1">
      <alignment horizontal="center"/>
    </xf>
    <xf numFmtId="2" fontId="4" fillId="0" borderId="0" xfId="0" applyNumberFormat="1" applyFont="1" applyAlignment="1">
      <alignment/>
    </xf>
    <xf numFmtId="0" fontId="21" fillId="0" borderId="0" xfId="0" applyFont="1" applyAlignment="1">
      <alignment horizontal="left" vertical="top"/>
    </xf>
    <xf numFmtId="0" fontId="21" fillId="0" borderId="0" xfId="0" applyFont="1" applyAlignment="1">
      <alignment horizontal="left"/>
    </xf>
    <xf numFmtId="0" fontId="13" fillId="0" borderId="12" xfId="0" applyFont="1" applyBorder="1" applyAlignment="1">
      <alignment horizontal="center"/>
    </xf>
    <xf numFmtId="190" fontId="12" fillId="0" borderId="13" xfId="0" applyNumberFormat="1" applyFont="1" applyBorder="1" applyAlignment="1">
      <alignment horizontal="center"/>
    </xf>
    <xf numFmtId="190" fontId="12" fillId="0" borderId="11" xfId="0" applyNumberFormat="1" applyFont="1" applyBorder="1" applyAlignment="1">
      <alignment horizontal="center"/>
    </xf>
    <xf numFmtId="190" fontId="12" fillId="0" borderId="10" xfId="0" applyNumberFormat="1" applyFont="1" applyBorder="1" applyAlignment="1">
      <alignment/>
    </xf>
    <xf numFmtId="190" fontId="12" fillId="0" borderId="12" xfId="0" applyNumberFormat="1" applyFont="1" applyBorder="1" applyAlignment="1">
      <alignment/>
    </xf>
    <xf numFmtId="190" fontId="12" fillId="0" borderId="11" xfId="0" applyNumberFormat="1" applyFont="1" applyBorder="1" applyAlignment="1">
      <alignment horizontal="center"/>
    </xf>
    <xf numFmtId="190" fontId="12" fillId="0" borderId="13" xfId="0" applyNumberFormat="1" applyFont="1" applyBorder="1" applyAlignment="1">
      <alignment horizontal="center"/>
    </xf>
    <xf numFmtId="0" fontId="20" fillId="0" borderId="11" xfId="0" applyFont="1" applyBorder="1" applyAlignment="1">
      <alignment horizontal="center"/>
    </xf>
    <xf numFmtId="0" fontId="10" fillId="0" borderId="16" xfId="54" applyFont="1" applyBorder="1" applyAlignment="1">
      <alignment horizontal="center"/>
      <protection/>
    </xf>
    <xf numFmtId="0" fontId="10" fillId="0" borderId="28" xfId="54" applyFont="1" applyBorder="1" applyAlignment="1">
      <alignment horizontal="left"/>
      <protection/>
    </xf>
    <xf numFmtId="0" fontId="10" fillId="0" borderId="13" xfId="54" applyFont="1" applyBorder="1" applyAlignment="1">
      <alignment horizontal="left"/>
      <protection/>
    </xf>
    <xf numFmtId="0" fontId="10" fillId="0" borderId="12" xfId="54" applyFont="1" applyBorder="1" applyAlignment="1">
      <alignment horizontal="left"/>
      <protection/>
    </xf>
    <xf numFmtId="0" fontId="10" fillId="0" borderId="25" xfId="54" applyFont="1" applyBorder="1" applyAlignment="1">
      <alignment horizontal="left"/>
      <protection/>
    </xf>
    <xf numFmtId="0" fontId="11" fillId="0" borderId="13" xfId="0" applyFont="1" applyBorder="1" applyAlignment="1">
      <alignment horizontal="center"/>
    </xf>
    <xf numFmtId="0" fontId="11" fillId="0" borderId="29" xfId="0" applyFont="1" applyBorder="1" applyAlignment="1">
      <alignment horizontal="center"/>
    </xf>
    <xf numFmtId="0" fontId="11" fillId="0" borderId="28" xfId="0" applyFont="1" applyBorder="1" applyAlignment="1">
      <alignment horizontal="center"/>
    </xf>
    <xf numFmtId="0" fontId="16" fillId="0" borderId="60" xfId="0" applyFont="1" applyBorder="1" applyAlignment="1">
      <alignment/>
    </xf>
    <xf numFmtId="0" fontId="16" fillId="0" borderId="61" xfId="0" applyFont="1" applyBorder="1" applyAlignment="1">
      <alignment horizontal="center"/>
    </xf>
    <xf numFmtId="0" fontId="11" fillId="0" borderId="25" xfId="0" applyFont="1" applyBorder="1" applyAlignment="1">
      <alignment horizontal="center"/>
    </xf>
    <xf numFmtId="0" fontId="16" fillId="0" borderId="52" xfId="0" applyFont="1" applyBorder="1" applyAlignment="1">
      <alignment wrapText="1"/>
    </xf>
    <xf numFmtId="0" fontId="16" fillId="0" borderId="52" xfId="0" applyFont="1" applyBorder="1" applyAlignment="1">
      <alignment horizontal="center" vertical="center" wrapText="1"/>
    </xf>
    <xf numFmtId="0" fontId="16" fillId="0" borderId="61" xfId="0" applyFont="1" applyBorder="1" applyAlignment="1">
      <alignment wrapText="1"/>
    </xf>
    <xf numFmtId="0" fontId="16" fillId="0" borderId="61" xfId="0" applyFont="1" applyBorder="1" applyAlignment="1">
      <alignment horizontal="center" vertical="center" wrapText="1"/>
    </xf>
    <xf numFmtId="0" fontId="11" fillId="0" borderId="29" xfId="0" applyFont="1" applyBorder="1" applyAlignment="1">
      <alignment horizontal="center" vertical="center" wrapText="1"/>
    </xf>
    <xf numFmtId="0" fontId="11" fillId="0" borderId="13" xfId="0" applyFont="1" applyBorder="1" applyAlignment="1">
      <alignment horizontal="center" vertical="center" wrapText="1"/>
    </xf>
    <xf numFmtId="0" fontId="16" fillId="0" borderId="62" xfId="0" applyFont="1" applyBorder="1" applyAlignment="1">
      <alignment wrapText="1"/>
    </xf>
    <xf numFmtId="0" fontId="11" fillId="0" borderId="52" xfId="0" applyFont="1" applyBorder="1" applyAlignment="1">
      <alignment horizontal="center" vertical="center"/>
    </xf>
    <xf numFmtId="0" fontId="11" fillId="0" borderId="63" xfId="0" applyFont="1" applyBorder="1" applyAlignment="1">
      <alignment horizontal="center"/>
    </xf>
    <xf numFmtId="190" fontId="11" fillId="0" borderId="64" xfId="0" applyNumberFormat="1" applyFont="1" applyBorder="1" applyAlignment="1">
      <alignment horizontal="center"/>
    </xf>
    <xf numFmtId="0" fontId="16" fillId="0" borderId="65" xfId="0" applyFont="1" applyBorder="1" applyAlignment="1">
      <alignment horizontal="center"/>
    </xf>
    <xf numFmtId="2" fontId="16" fillId="0" borderId="66" xfId="0" applyNumberFormat="1" applyFont="1" applyBorder="1" applyAlignment="1">
      <alignment horizontal="center"/>
    </xf>
    <xf numFmtId="0" fontId="11" fillId="0" borderId="31" xfId="0" applyFont="1" applyBorder="1" applyAlignment="1">
      <alignment horizontal="center"/>
    </xf>
    <xf numFmtId="2" fontId="11" fillId="0" borderId="33" xfId="0" applyNumberFormat="1" applyFont="1" applyBorder="1" applyAlignment="1">
      <alignment horizontal="center"/>
    </xf>
    <xf numFmtId="2" fontId="11" fillId="0" borderId="64" xfId="0" applyNumberFormat="1" applyFont="1" applyBorder="1" applyAlignment="1">
      <alignment horizontal="center"/>
    </xf>
    <xf numFmtId="2" fontId="11" fillId="0" borderId="67" xfId="0" applyNumberFormat="1" applyFont="1" applyBorder="1" applyAlignment="1">
      <alignment horizontal="center"/>
    </xf>
    <xf numFmtId="0" fontId="16" fillId="0" borderId="68" xfId="0" applyFont="1" applyBorder="1" applyAlignment="1">
      <alignment horizontal="center" vertical="center"/>
    </xf>
    <xf numFmtId="190" fontId="11" fillId="0" borderId="69" xfId="0" applyNumberFormat="1" applyFont="1" applyBorder="1" applyAlignment="1">
      <alignment horizontal="center" vertical="center"/>
    </xf>
    <xf numFmtId="0" fontId="16" fillId="0" borderId="70" xfId="0" applyFont="1" applyBorder="1" applyAlignment="1">
      <alignment horizontal="center" vertical="center"/>
    </xf>
    <xf numFmtId="190" fontId="11" fillId="0" borderId="66" xfId="0" applyNumberFormat="1" applyFont="1" applyBorder="1" applyAlignment="1">
      <alignment horizontal="center" vertical="center"/>
    </xf>
    <xf numFmtId="190" fontId="11" fillId="0" borderId="64" xfId="0" applyNumberFormat="1" applyFont="1" applyBorder="1" applyAlignment="1">
      <alignment horizontal="center" vertical="center"/>
    </xf>
    <xf numFmtId="190" fontId="11" fillId="0" borderId="63" xfId="0" applyNumberFormat="1" applyFont="1" applyBorder="1" applyAlignment="1">
      <alignment horizontal="center" vertical="center"/>
    </xf>
    <xf numFmtId="190" fontId="10" fillId="0" borderId="56" xfId="54" applyNumberFormat="1" applyFont="1" applyBorder="1" applyAlignment="1">
      <alignment horizontal="center"/>
      <protection/>
    </xf>
    <xf numFmtId="190" fontId="10" fillId="0" borderId="57" xfId="54" applyNumberFormat="1" applyFont="1" applyBorder="1" applyAlignment="1">
      <alignment horizontal="center"/>
      <protection/>
    </xf>
    <xf numFmtId="190" fontId="10" fillId="0" borderId="55" xfId="54" applyNumberFormat="1" applyFont="1" applyBorder="1" applyAlignment="1">
      <alignment horizontal="center"/>
      <protection/>
    </xf>
    <xf numFmtId="190" fontId="10" fillId="0" borderId="16" xfId="54" applyNumberFormat="1" applyFont="1" applyBorder="1" applyAlignment="1">
      <alignment horizontal="center"/>
      <protection/>
    </xf>
    <xf numFmtId="190" fontId="10" fillId="0" borderId="26" xfId="0" applyNumberFormat="1" applyFont="1" applyBorder="1" applyAlignment="1">
      <alignment horizontal="center" vertical="center" wrapText="1"/>
    </xf>
    <xf numFmtId="190" fontId="10" fillId="0" borderId="30" xfId="0" applyNumberFormat="1" applyFont="1" applyBorder="1" applyAlignment="1">
      <alignment horizontal="center" vertical="center" wrapText="1"/>
    </xf>
    <xf numFmtId="0" fontId="23" fillId="0" borderId="26" xfId="0" applyFont="1" applyBorder="1" applyAlignment="1">
      <alignment/>
    </xf>
    <xf numFmtId="190" fontId="10" fillId="0" borderId="56" xfId="0" applyNumberFormat="1" applyFont="1" applyBorder="1" applyAlignment="1">
      <alignment horizontal="center"/>
    </xf>
    <xf numFmtId="190" fontId="10" fillId="0" borderId="57" xfId="0" applyNumberFormat="1" applyFont="1" applyBorder="1" applyAlignment="1">
      <alignment horizontal="center"/>
    </xf>
    <xf numFmtId="4" fontId="10" fillId="0" borderId="56" xfId="0" applyNumberFormat="1" applyFont="1" applyBorder="1" applyAlignment="1">
      <alignment horizontal="center"/>
    </xf>
    <xf numFmtId="0" fontId="21" fillId="0" borderId="13" xfId="0" applyFont="1" applyBorder="1" applyAlignment="1">
      <alignment wrapText="1"/>
    </xf>
    <xf numFmtId="190" fontId="10" fillId="0" borderId="12" xfId="0" applyNumberFormat="1" applyFont="1" applyBorder="1" applyAlignment="1">
      <alignment horizontal="center"/>
    </xf>
    <xf numFmtId="0" fontId="23" fillId="0" borderId="14" xfId="0" applyFont="1" applyBorder="1" applyAlignment="1">
      <alignment/>
    </xf>
    <xf numFmtId="4" fontId="10" fillId="0" borderId="19" xfId="0" applyNumberFormat="1" applyFont="1" applyBorder="1" applyAlignment="1">
      <alignment horizontal="center"/>
    </xf>
    <xf numFmtId="2" fontId="4" fillId="0" borderId="30" xfId="0" applyNumberFormat="1" applyFont="1" applyBorder="1" applyAlignment="1">
      <alignment horizontal="center"/>
    </xf>
    <xf numFmtId="0" fontId="7" fillId="0" borderId="14" xfId="0" applyFont="1" applyBorder="1" applyAlignment="1">
      <alignment/>
    </xf>
    <xf numFmtId="0" fontId="7" fillId="0" borderId="10" xfId="0" applyFont="1" applyBorder="1" applyAlignment="1">
      <alignment/>
    </xf>
    <xf numFmtId="0" fontId="7" fillId="0" borderId="11" xfId="0" applyFont="1" applyBorder="1" applyAlignment="1">
      <alignment/>
    </xf>
    <xf numFmtId="1" fontId="4" fillId="0" borderId="11" xfId="0" applyNumberFormat="1" applyFont="1" applyBorder="1" applyAlignment="1">
      <alignment horizontal="center"/>
    </xf>
    <xf numFmtId="1" fontId="4" fillId="0" borderId="10" xfId="0" applyNumberFormat="1" applyFont="1" applyBorder="1" applyAlignment="1">
      <alignment horizontal="center"/>
    </xf>
    <xf numFmtId="190" fontId="4" fillId="0" borderId="12" xfId="0" applyNumberFormat="1" applyFont="1" applyBorder="1" applyAlignment="1">
      <alignment/>
    </xf>
    <xf numFmtId="190" fontId="4" fillId="0" borderId="13" xfId="0" applyNumberFormat="1" applyFont="1" applyBorder="1" applyAlignment="1">
      <alignment/>
    </xf>
    <xf numFmtId="190" fontId="4" fillId="0" borderId="14" xfId="0" applyNumberFormat="1" applyFont="1" applyBorder="1" applyAlignment="1">
      <alignment/>
    </xf>
    <xf numFmtId="190" fontId="4" fillId="0" borderId="15" xfId="0" applyNumberFormat="1" applyFont="1" applyBorder="1" applyAlignment="1">
      <alignment/>
    </xf>
    <xf numFmtId="0" fontId="4" fillId="0" borderId="25" xfId="0" applyFont="1" applyBorder="1" applyAlignment="1">
      <alignment horizontal="center"/>
    </xf>
    <xf numFmtId="0" fontId="4" fillId="0" borderId="28" xfId="0" applyFont="1" applyBorder="1" applyAlignment="1">
      <alignment horizontal="left"/>
    </xf>
    <xf numFmtId="0" fontId="4" fillId="0" borderId="0" xfId="0" applyFont="1" applyAlignment="1">
      <alignment/>
    </xf>
    <xf numFmtId="0" fontId="4" fillId="0" borderId="15" xfId="0" applyFont="1" applyBorder="1" applyAlignment="1">
      <alignment horizontal="left"/>
    </xf>
    <xf numFmtId="2" fontId="67" fillId="0" borderId="0" xfId="54" applyNumberFormat="1" applyFont="1" applyBorder="1" applyAlignment="1">
      <alignment horizontal="center"/>
      <protection/>
    </xf>
    <xf numFmtId="0" fontId="10" fillId="0" borderId="57" xfId="0" applyFont="1" applyBorder="1" applyAlignment="1">
      <alignment wrapText="1"/>
    </xf>
    <xf numFmtId="190" fontId="12" fillId="0" borderId="0" xfId="0" applyNumberFormat="1" applyFont="1" applyAlignment="1">
      <alignment/>
    </xf>
    <xf numFmtId="190" fontId="12" fillId="0" borderId="0" xfId="0" applyNumberFormat="1" applyFont="1" applyAlignment="1">
      <alignment horizontal="center"/>
    </xf>
    <xf numFmtId="190" fontId="12" fillId="0" borderId="32" xfId="0" applyNumberFormat="1" applyFont="1" applyBorder="1" applyAlignment="1">
      <alignment horizontal="center"/>
    </xf>
    <xf numFmtId="2" fontId="12" fillId="0" borderId="32" xfId="0" applyNumberFormat="1" applyFont="1" applyBorder="1" applyAlignment="1">
      <alignment/>
    </xf>
    <xf numFmtId="190" fontId="12" fillId="0" borderId="32" xfId="0" applyNumberFormat="1" applyFont="1" applyBorder="1" applyAlignment="1">
      <alignment/>
    </xf>
    <xf numFmtId="190" fontId="12" fillId="0" borderId="26" xfId="0" applyNumberFormat="1" applyFont="1" applyBorder="1" applyAlignment="1">
      <alignment horizontal="center"/>
    </xf>
    <xf numFmtId="0" fontId="12" fillId="0" borderId="29" xfId="0" applyFont="1" applyBorder="1" applyAlignment="1">
      <alignment horizontal="center"/>
    </xf>
    <xf numFmtId="0" fontId="12" fillId="0" borderId="30" xfId="0" applyFont="1" applyBorder="1" applyAlignment="1">
      <alignment/>
    </xf>
    <xf numFmtId="190" fontId="12" fillId="0" borderId="30" xfId="0" applyNumberFormat="1" applyFont="1" applyBorder="1" applyAlignment="1">
      <alignment horizontal="center"/>
    </xf>
    <xf numFmtId="190" fontId="12" fillId="0" borderId="35" xfId="0" applyNumberFormat="1" applyFont="1" applyBorder="1" applyAlignment="1">
      <alignment horizontal="center"/>
    </xf>
    <xf numFmtId="190" fontId="12" fillId="0" borderId="30" xfId="0" applyNumberFormat="1" applyFont="1" applyBorder="1" applyAlignment="1">
      <alignment horizontal="center"/>
    </xf>
    <xf numFmtId="0" fontId="12" fillId="0" borderId="30" xfId="0" applyFont="1" applyBorder="1" applyAlignment="1">
      <alignment/>
    </xf>
    <xf numFmtId="190" fontId="12" fillId="0" borderId="35" xfId="0" applyNumberFormat="1" applyFont="1" applyBorder="1" applyAlignment="1">
      <alignment horizontal="center"/>
    </xf>
    <xf numFmtId="0" fontId="12" fillId="0" borderId="30" xfId="0" applyFont="1" applyBorder="1" applyAlignment="1">
      <alignment horizontal="center"/>
    </xf>
    <xf numFmtId="190" fontId="4" fillId="0" borderId="30" xfId="0" applyNumberFormat="1" applyFont="1" applyBorder="1" applyAlignment="1">
      <alignment horizontal="center" vertical="center"/>
    </xf>
    <xf numFmtId="190" fontId="4" fillId="0" borderId="27" xfId="0" applyNumberFormat="1" applyFont="1" applyBorder="1" applyAlignment="1">
      <alignment horizontal="center" vertical="center"/>
    </xf>
    <xf numFmtId="190" fontId="4" fillId="0" borderId="26" xfId="0" applyNumberFormat="1" applyFont="1" applyBorder="1" applyAlignment="1">
      <alignment horizontal="center" vertical="center"/>
    </xf>
    <xf numFmtId="190" fontId="4" fillId="0" borderId="12" xfId="0" applyNumberFormat="1" applyFont="1" applyBorder="1" applyAlignment="1">
      <alignment horizontal="center" vertical="center"/>
    </xf>
    <xf numFmtId="190" fontId="4" fillId="0" borderId="14" xfId="0" applyNumberFormat="1" applyFont="1" applyBorder="1" applyAlignment="1">
      <alignment horizontal="center" vertical="center"/>
    </xf>
    <xf numFmtId="190" fontId="4" fillId="0" borderId="53" xfId="0" applyNumberFormat="1" applyFont="1" applyBorder="1" applyAlignment="1">
      <alignment horizontal="center" vertical="center"/>
    </xf>
    <xf numFmtId="2" fontId="4" fillId="0" borderId="10" xfId="0" applyNumberFormat="1" applyFont="1" applyBorder="1" applyAlignment="1">
      <alignment horizontal="center"/>
    </xf>
    <xf numFmtId="0" fontId="4" fillId="0" borderId="15" xfId="0" applyFont="1" applyBorder="1" applyAlignment="1">
      <alignment/>
    </xf>
    <xf numFmtId="171" fontId="4" fillId="0" borderId="30" xfId="62" applyFont="1" applyBorder="1" applyAlignment="1">
      <alignment horizontal="center"/>
    </xf>
    <xf numFmtId="171" fontId="4" fillId="0" borderId="27" xfId="62" applyFont="1" applyBorder="1" applyAlignment="1">
      <alignment horizontal="center"/>
    </xf>
    <xf numFmtId="171" fontId="4" fillId="0" borderId="26" xfId="62" applyFont="1" applyBorder="1" applyAlignment="1">
      <alignment horizontal="center"/>
    </xf>
    <xf numFmtId="171" fontId="4" fillId="0" borderId="12" xfId="62" applyFont="1" applyBorder="1" applyAlignment="1">
      <alignment horizontal="center"/>
    </xf>
    <xf numFmtId="171" fontId="4" fillId="0" borderId="14" xfId="62" applyFont="1" applyBorder="1" applyAlignment="1">
      <alignment horizontal="center"/>
    </xf>
    <xf numFmtId="190" fontId="10" fillId="0" borderId="12" xfId="54" applyNumberFormat="1" applyFont="1" applyBorder="1" applyAlignment="1">
      <alignment horizontal="center"/>
      <protection/>
    </xf>
    <xf numFmtId="190" fontId="11" fillId="0" borderId="69" xfId="62" applyNumberFormat="1" applyFont="1" applyBorder="1" applyAlignment="1">
      <alignment horizontal="center" vertical="center"/>
    </xf>
    <xf numFmtId="190" fontId="11" fillId="0" borderId="24" xfId="62" applyNumberFormat="1" applyFont="1" applyBorder="1" applyAlignment="1">
      <alignment horizontal="center" vertical="center"/>
    </xf>
    <xf numFmtId="4" fontId="4" fillId="0" borderId="12" xfId="62" applyNumberFormat="1" applyFont="1" applyBorder="1" applyAlignment="1">
      <alignment horizontal="center"/>
    </xf>
    <xf numFmtId="0" fontId="7" fillId="0" borderId="13" xfId="0" applyFont="1" applyBorder="1" applyAlignment="1">
      <alignment horizontal="left"/>
    </xf>
    <xf numFmtId="174" fontId="4" fillId="0" borderId="0" xfId="0" applyNumberFormat="1" applyFont="1" applyBorder="1" applyAlignment="1">
      <alignment horizontal="center"/>
    </xf>
    <xf numFmtId="0" fontId="10" fillId="0" borderId="12" xfId="0" applyFont="1" applyBorder="1" applyAlignment="1">
      <alignment wrapText="1"/>
    </xf>
    <xf numFmtId="0" fontId="15" fillId="0" borderId="10" xfId="53" applyFont="1" applyBorder="1" applyAlignment="1">
      <alignment horizontal="left" indent="8"/>
      <protection/>
    </xf>
    <xf numFmtId="190" fontId="10" fillId="0" borderId="26" xfId="54" applyNumberFormat="1" applyFont="1" applyBorder="1" applyAlignment="1">
      <alignment horizontal="center"/>
      <protection/>
    </xf>
    <xf numFmtId="0" fontId="10" fillId="0" borderId="30" xfId="54" applyFont="1" applyBorder="1">
      <alignment/>
      <protection/>
    </xf>
    <xf numFmtId="190" fontId="10" fillId="0" borderId="14" xfId="54" applyNumberFormat="1" applyFont="1" applyBorder="1" applyAlignment="1">
      <alignment horizontal="center"/>
      <protection/>
    </xf>
    <xf numFmtId="190" fontId="10" fillId="0" borderId="27" xfId="54" applyNumberFormat="1" applyFont="1" applyBorder="1" applyAlignment="1">
      <alignment horizontal="center"/>
      <protection/>
    </xf>
    <xf numFmtId="0" fontId="10" fillId="0" borderId="18" xfId="0" applyFont="1" applyBorder="1" applyAlignment="1">
      <alignment horizontal="center" vertical="top" wrapText="1"/>
    </xf>
    <xf numFmtId="0" fontId="15" fillId="0" borderId="29" xfId="54" applyFont="1" applyBorder="1" applyAlignment="1">
      <alignment horizontal="center"/>
      <protection/>
    </xf>
    <xf numFmtId="2" fontId="21" fillId="0" borderId="30" xfId="54" applyNumberFormat="1" applyFont="1" applyBorder="1" applyAlignment="1">
      <alignment horizontal="center"/>
      <protection/>
    </xf>
    <xf numFmtId="173" fontId="21" fillId="0" borderId="0" xfId="0" applyNumberFormat="1" applyFont="1" applyAlignment="1">
      <alignment/>
    </xf>
    <xf numFmtId="0" fontId="7" fillId="0" borderId="11" xfId="0" applyFont="1" applyBorder="1" applyAlignment="1">
      <alignment horizontal="center"/>
    </xf>
    <xf numFmtId="0" fontId="15" fillId="0" borderId="0" xfId="0" applyFont="1" applyBorder="1" applyAlignment="1">
      <alignment vertical="center" wrapText="1"/>
    </xf>
    <xf numFmtId="2" fontId="15" fillId="0" borderId="0" xfId="0" applyNumberFormat="1" applyFont="1" applyBorder="1" applyAlignment="1">
      <alignment horizontal="center" vertical="center" wrapText="1"/>
    </xf>
    <xf numFmtId="0" fontId="23" fillId="0" borderId="0" xfId="0" applyFont="1" applyBorder="1" applyAlignment="1">
      <alignment/>
    </xf>
    <xf numFmtId="4" fontId="10" fillId="0" borderId="0" xfId="0" applyNumberFormat="1" applyFont="1" applyBorder="1" applyAlignment="1">
      <alignment horizontal="center"/>
    </xf>
    <xf numFmtId="0" fontId="68" fillId="0" borderId="0" xfId="0" applyFont="1" applyBorder="1" applyAlignment="1">
      <alignment horizontal="center"/>
    </xf>
    <xf numFmtId="190" fontId="12" fillId="0" borderId="30" xfId="0" applyNumberFormat="1" applyFont="1" applyBorder="1" applyAlignment="1">
      <alignment/>
    </xf>
    <xf numFmtId="190" fontId="4" fillId="0" borderId="0" xfId="0" applyNumberFormat="1" applyFont="1" applyAlignment="1">
      <alignment/>
    </xf>
    <xf numFmtId="0" fontId="10" fillId="0" borderId="13" xfId="54" applyFont="1" applyBorder="1" applyAlignment="1">
      <alignment wrapText="1"/>
      <protection/>
    </xf>
    <xf numFmtId="0" fontId="4" fillId="0" borderId="13" xfId="0" applyFont="1" applyBorder="1" applyAlignment="1">
      <alignment wrapText="1"/>
    </xf>
    <xf numFmtId="0" fontId="4" fillId="0" borderId="15" xfId="0" applyFont="1" applyBorder="1" applyAlignment="1">
      <alignment wrapText="1"/>
    </xf>
    <xf numFmtId="0" fontId="4" fillId="0" borderId="30" xfId="0" applyFont="1" applyBorder="1" applyAlignment="1">
      <alignment wrapText="1"/>
    </xf>
    <xf numFmtId="0" fontId="4" fillId="0" borderId="29" xfId="0" applyFont="1" applyBorder="1" applyAlignment="1">
      <alignment wrapText="1"/>
    </xf>
    <xf numFmtId="0" fontId="7" fillId="0" borderId="29" xfId="0" applyFont="1" applyBorder="1" applyAlignment="1">
      <alignment horizontal="left"/>
    </xf>
    <xf numFmtId="0" fontId="7" fillId="0" borderId="10" xfId="0" applyFont="1" applyBorder="1" applyAlignment="1">
      <alignment horizontal="left"/>
    </xf>
    <xf numFmtId="0" fontId="4" fillId="0" borderId="28" xfId="0" applyFont="1" applyBorder="1" applyAlignment="1">
      <alignment horizontal="center"/>
    </xf>
    <xf numFmtId="0" fontId="4" fillId="0" borderId="29" xfId="0" applyFont="1" applyBorder="1" applyAlignment="1">
      <alignment horizontal="center"/>
    </xf>
    <xf numFmtId="0" fontId="10" fillId="0" borderId="25" xfId="0" applyFont="1" applyBorder="1" applyAlignment="1">
      <alignment horizontal="center"/>
    </xf>
    <xf numFmtId="0" fontId="10" fillId="0" borderId="30" xfId="0" applyFont="1" applyBorder="1" applyAlignment="1">
      <alignment wrapText="1"/>
    </xf>
    <xf numFmtId="190" fontId="12" fillId="0" borderId="27" xfId="0" applyNumberFormat="1" applyFont="1" applyBorder="1" applyAlignment="1">
      <alignment horizontal="center"/>
    </xf>
    <xf numFmtId="190" fontId="12" fillId="0" borderId="34" xfId="0" applyNumberFormat="1" applyFont="1" applyBorder="1" applyAlignment="1">
      <alignment horizontal="center"/>
    </xf>
    <xf numFmtId="190" fontId="12" fillId="0" borderId="27" xfId="0" applyNumberFormat="1" applyFont="1" applyBorder="1" applyAlignment="1">
      <alignment horizontal="center"/>
    </xf>
    <xf numFmtId="2" fontId="12" fillId="0" borderId="34" xfId="0" applyNumberFormat="1" applyFont="1" applyBorder="1" applyAlignment="1">
      <alignment/>
    </xf>
    <xf numFmtId="190" fontId="12" fillId="0" borderId="34" xfId="0" applyNumberFormat="1" applyFont="1" applyBorder="1" applyAlignment="1">
      <alignment/>
    </xf>
    <xf numFmtId="0" fontId="11" fillId="0" borderId="26" xfId="0" applyFont="1" applyBorder="1" applyAlignment="1">
      <alignment horizontal="justify" vertical="top" wrapText="1"/>
    </xf>
    <xf numFmtId="190" fontId="12" fillId="0" borderId="32" xfId="0" applyNumberFormat="1" applyFont="1" applyBorder="1" applyAlignment="1">
      <alignment horizontal="center"/>
    </xf>
    <xf numFmtId="0" fontId="12" fillId="0" borderId="27" xfId="0" applyFont="1" applyBorder="1" applyAlignment="1">
      <alignment/>
    </xf>
    <xf numFmtId="0" fontId="12" fillId="0" borderId="27" xfId="0" applyFont="1" applyBorder="1" applyAlignment="1">
      <alignment horizontal="center"/>
    </xf>
    <xf numFmtId="190" fontId="12" fillId="0" borderId="27" xfId="0" applyNumberFormat="1" applyFont="1" applyBorder="1" applyAlignment="1">
      <alignment/>
    </xf>
    <xf numFmtId="0" fontId="12" fillId="0" borderId="26" xfId="0" applyFont="1" applyBorder="1" applyAlignment="1">
      <alignment/>
    </xf>
    <xf numFmtId="2" fontId="12" fillId="0" borderId="0" xfId="0" applyNumberFormat="1" applyFont="1" applyBorder="1" applyAlignment="1">
      <alignment/>
    </xf>
    <xf numFmtId="2" fontId="12" fillId="0" borderId="12" xfId="0" applyNumberFormat="1" applyFont="1" applyBorder="1" applyAlignment="1">
      <alignment/>
    </xf>
    <xf numFmtId="0" fontId="11" fillId="0" borderId="12" xfId="0" applyFont="1" applyBorder="1" applyAlignment="1">
      <alignment horizontal="left" vertical="top" wrapText="1"/>
    </xf>
    <xf numFmtId="0" fontId="11" fillId="0" borderId="27" xfId="0" applyFont="1" applyBorder="1" applyAlignment="1">
      <alignment horizontal="justify" vertical="top" wrapText="1"/>
    </xf>
    <xf numFmtId="2" fontId="12" fillId="0" borderId="27" xfId="0" applyNumberFormat="1" applyFont="1" applyBorder="1" applyAlignment="1">
      <alignment horizontal="center"/>
    </xf>
    <xf numFmtId="2" fontId="12" fillId="0" borderId="27" xfId="0" applyNumberFormat="1" applyFont="1" applyBorder="1" applyAlignment="1">
      <alignment/>
    </xf>
    <xf numFmtId="0" fontId="12" fillId="0" borderId="26" xfId="0" applyFont="1" applyBorder="1" applyAlignment="1">
      <alignment horizontal="center"/>
    </xf>
    <xf numFmtId="2" fontId="12" fillId="0" borderId="26" xfId="0" applyNumberFormat="1" applyFont="1" applyBorder="1" applyAlignment="1">
      <alignment horizontal="center"/>
    </xf>
    <xf numFmtId="2" fontId="12" fillId="0" borderId="26" xfId="0" applyNumberFormat="1" applyFont="1" applyBorder="1" applyAlignment="1">
      <alignment/>
    </xf>
    <xf numFmtId="190" fontId="12" fillId="0" borderId="26" xfId="0" applyNumberFormat="1" applyFont="1" applyBorder="1" applyAlignment="1">
      <alignment/>
    </xf>
    <xf numFmtId="0" fontId="11" fillId="0" borderId="27" xfId="0" applyFont="1" applyBorder="1" applyAlignment="1">
      <alignment horizontal="justify" wrapText="1"/>
    </xf>
    <xf numFmtId="0" fontId="11" fillId="0" borderId="28" xfId="0" applyFont="1" applyBorder="1" applyAlignment="1">
      <alignment horizontal="left" wrapText="1"/>
    </xf>
    <xf numFmtId="0" fontId="12" fillId="0" borderId="25" xfId="0" applyFont="1" applyBorder="1" applyAlignment="1">
      <alignment/>
    </xf>
    <xf numFmtId="190" fontId="12" fillId="0" borderId="55" xfId="0" applyNumberFormat="1" applyFont="1" applyBorder="1" applyAlignment="1">
      <alignment horizontal="center"/>
    </xf>
    <xf numFmtId="190" fontId="12" fillId="0" borderId="56" xfId="0" applyNumberFormat="1" applyFont="1" applyBorder="1" applyAlignment="1">
      <alignment horizontal="center"/>
    </xf>
    <xf numFmtId="0" fontId="12" fillId="0" borderId="30" xfId="0" applyFont="1" applyBorder="1" applyAlignment="1">
      <alignment horizontal="center" wrapText="1"/>
    </xf>
    <xf numFmtId="190" fontId="12" fillId="0" borderId="34" xfId="0" applyNumberFormat="1" applyFont="1" applyBorder="1" applyAlignment="1">
      <alignment horizontal="center"/>
    </xf>
    <xf numFmtId="0" fontId="12" fillId="0" borderId="30" xfId="0" applyFont="1" applyBorder="1" applyAlignment="1">
      <alignment wrapText="1"/>
    </xf>
    <xf numFmtId="0" fontId="12" fillId="0" borderId="20" xfId="0" applyFont="1" applyBorder="1" applyAlignment="1">
      <alignment horizontal="center"/>
    </xf>
    <xf numFmtId="190" fontId="12" fillId="0" borderId="20" xfId="0" applyNumberFormat="1" applyFont="1" applyBorder="1" applyAlignment="1">
      <alignment horizontal="center"/>
    </xf>
    <xf numFmtId="2" fontId="12" fillId="0" borderId="20" xfId="0" applyNumberFormat="1" applyFont="1" applyBorder="1" applyAlignment="1">
      <alignment/>
    </xf>
    <xf numFmtId="190" fontId="12" fillId="0" borderId="19" xfId="0" applyNumberFormat="1" applyFont="1" applyBorder="1" applyAlignment="1">
      <alignment horizontal="center"/>
    </xf>
    <xf numFmtId="0" fontId="12" fillId="0" borderId="35" xfId="0" applyFont="1" applyBorder="1" applyAlignment="1">
      <alignment horizontal="center"/>
    </xf>
    <xf numFmtId="190" fontId="12" fillId="0" borderId="0" xfId="0" applyNumberFormat="1" applyFont="1" applyBorder="1" applyAlignment="1">
      <alignment horizontal="center"/>
    </xf>
    <xf numFmtId="0" fontId="12" fillId="0" borderId="27" xfId="0" applyFont="1" applyBorder="1" applyAlignment="1">
      <alignment horizontal="center"/>
    </xf>
    <xf numFmtId="2" fontId="12" fillId="0" borderId="34" xfId="0" applyNumberFormat="1" applyFont="1" applyBorder="1" applyAlignment="1">
      <alignment horizontal="center"/>
    </xf>
    <xf numFmtId="0" fontId="12" fillId="0" borderId="26" xfId="0" applyFont="1" applyBorder="1" applyAlignment="1">
      <alignment horizontal="center"/>
    </xf>
    <xf numFmtId="2" fontId="12" fillId="0" borderId="32" xfId="0" applyNumberFormat="1" applyFont="1" applyBorder="1" applyAlignment="1">
      <alignment horizontal="center"/>
    </xf>
    <xf numFmtId="0" fontId="12" fillId="0" borderId="12" xfId="0" applyFont="1" applyBorder="1" applyAlignment="1">
      <alignment horizontal="left"/>
    </xf>
    <xf numFmtId="0" fontId="11" fillId="0" borderId="28" xfId="0" applyFont="1" applyBorder="1" applyAlignment="1">
      <alignment horizontal="justify" vertical="top" wrapText="1"/>
    </xf>
    <xf numFmtId="0" fontId="11" fillId="0" borderId="25" xfId="0" applyFont="1" applyBorder="1" applyAlignment="1">
      <alignment horizontal="justify" vertical="top" wrapText="1"/>
    </xf>
    <xf numFmtId="0" fontId="11" fillId="0" borderId="13" xfId="0" applyNumberFormat="1" applyFont="1" applyBorder="1" applyAlignment="1">
      <alignment horizontal="left" vertical="top"/>
    </xf>
    <xf numFmtId="2" fontId="12" fillId="0" borderId="57" xfId="0" applyNumberFormat="1" applyFont="1" applyBorder="1" applyAlignment="1">
      <alignment horizontal="center"/>
    </xf>
    <xf numFmtId="2" fontId="12" fillId="0" borderId="35" xfId="0" applyNumberFormat="1" applyFont="1" applyBorder="1" applyAlignment="1">
      <alignment/>
    </xf>
    <xf numFmtId="190" fontId="12" fillId="0" borderId="35" xfId="0" applyNumberFormat="1" applyFont="1" applyBorder="1" applyAlignment="1">
      <alignment/>
    </xf>
    <xf numFmtId="0" fontId="4" fillId="0" borderId="0" xfId="0" applyFont="1" applyAlignment="1">
      <alignment horizontal="left" wrapText="1"/>
    </xf>
    <xf numFmtId="2" fontId="12" fillId="0" borderId="56" xfId="0" applyNumberFormat="1" applyFont="1" applyBorder="1" applyAlignment="1">
      <alignment horizontal="center"/>
    </xf>
    <xf numFmtId="0" fontId="11" fillId="0" borderId="27" xfId="0" applyFont="1" applyBorder="1" applyAlignment="1">
      <alignment horizontal="left" vertical="top" wrapText="1"/>
    </xf>
    <xf numFmtId="0" fontId="10" fillId="0" borderId="29" xfId="0" applyFont="1" applyBorder="1" applyAlignment="1">
      <alignment wrapText="1"/>
    </xf>
    <xf numFmtId="0" fontId="4" fillId="0" borderId="25" xfId="0" applyFont="1" applyBorder="1" applyAlignment="1">
      <alignment wrapText="1"/>
    </xf>
    <xf numFmtId="2" fontId="10" fillId="0" borderId="26" xfId="0" applyNumberFormat="1" applyFont="1" applyBorder="1" applyAlignment="1">
      <alignment horizontal="center"/>
    </xf>
    <xf numFmtId="0" fontId="10" fillId="0" borderId="30" xfId="0" applyFont="1" applyBorder="1" applyAlignment="1">
      <alignment horizontal="center"/>
    </xf>
    <xf numFmtId="2" fontId="10" fillId="0" borderId="57" xfId="0" applyNumberFormat="1" applyFont="1" applyBorder="1" applyAlignment="1">
      <alignment horizontal="center"/>
    </xf>
    <xf numFmtId="173" fontId="10" fillId="0" borderId="13" xfId="0" applyNumberFormat="1" applyFont="1" applyBorder="1" applyAlignment="1">
      <alignment horizontal="left" wrapText="1"/>
    </xf>
    <xf numFmtId="2" fontId="10" fillId="0" borderId="16" xfId="0" applyNumberFormat="1" applyFont="1" applyBorder="1" applyAlignment="1">
      <alignment horizontal="center"/>
    </xf>
    <xf numFmtId="4" fontId="4" fillId="0" borderId="14" xfId="62" applyNumberFormat="1" applyFont="1" applyBorder="1" applyAlignment="1">
      <alignment horizontal="center"/>
    </xf>
    <xf numFmtId="4" fontId="4" fillId="0" borderId="27" xfId="62" applyNumberFormat="1" applyFont="1" applyBorder="1" applyAlignment="1">
      <alignment horizontal="center"/>
    </xf>
    <xf numFmtId="4" fontId="4" fillId="0" borderId="26" xfId="62" applyNumberFormat="1" applyFont="1" applyBorder="1" applyAlignment="1">
      <alignment horizontal="center"/>
    </xf>
    <xf numFmtId="0" fontId="10" fillId="0" borderId="71" xfId="0" applyFont="1" applyBorder="1" applyAlignment="1">
      <alignment wrapText="1"/>
    </xf>
    <xf numFmtId="0" fontId="10" fillId="0" borderId="72" xfId="0" applyFont="1" applyBorder="1" applyAlignment="1">
      <alignment horizontal="center" wrapText="1"/>
    </xf>
    <xf numFmtId="2" fontId="4" fillId="0" borderId="73" xfId="0" applyNumberFormat="1" applyFont="1" applyBorder="1" applyAlignment="1">
      <alignment horizontal="center"/>
    </xf>
    <xf numFmtId="0" fontId="26" fillId="0" borderId="10" xfId="53" applyFont="1" applyBorder="1" applyAlignment="1">
      <alignment horizontal="left"/>
      <protection/>
    </xf>
    <xf numFmtId="0" fontId="20" fillId="0" borderId="10" xfId="53" applyFont="1" applyBorder="1" applyAlignment="1">
      <alignment horizontal="center"/>
      <protection/>
    </xf>
    <xf numFmtId="4" fontId="9" fillId="0" borderId="10" xfId="0" applyNumberFormat="1" applyFont="1" applyBorder="1" applyAlignment="1">
      <alignment horizontal="center"/>
    </xf>
    <xf numFmtId="0" fontId="20" fillId="0" borderId="29" xfId="53" applyFont="1" applyBorder="1">
      <alignment/>
      <protection/>
    </xf>
    <xf numFmtId="0" fontId="20" fillId="0" borderId="30" xfId="53" applyFont="1" applyBorder="1" applyAlignment="1">
      <alignment horizontal="center"/>
      <protection/>
    </xf>
    <xf numFmtId="4" fontId="9" fillId="0" borderId="30" xfId="0" applyNumberFormat="1" applyFont="1" applyBorder="1" applyAlignment="1">
      <alignment horizontal="center"/>
    </xf>
    <xf numFmtId="0" fontId="20" fillId="0" borderId="30" xfId="53" applyFont="1" applyBorder="1">
      <alignment/>
      <protection/>
    </xf>
    <xf numFmtId="0" fontId="26" fillId="0" borderId="30" xfId="53" applyFont="1" applyBorder="1">
      <alignment/>
      <protection/>
    </xf>
    <xf numFmtId="0" fontId="20" fillId="0" borderId="30" xfId="53" applyFont="1" applyBorder="1" applyAlignment="1">
      <alignment wrapText="1"/>
      <protection/>
    </xf>
    <xf numFmtId="0" fontId="20" fillId="0" borderId="29" xfId="53" applyFont="1" applyBorder="1" applyAlignment="1">
      <alignment wrapText="1"/>
      <protection/>
    </xf>
    <xf numFmtId="0" fontId="26" fillId="0" borderId="29" xfId="53" applyFont="1" applyBorder="1">
      <alignment/>
      <protection/>
    </xf>
    <xf numFmtId="0" fontId="26" fillId="0" borderId="29" xfId="53" applyFont="1" applyBorder="1" applyAlignment="1">
      <alignment wrapText="1"/>
      <protection/>
    </xf>
    <xf numFmtId="0" fontId="20" fillId="0" borderId="30" xfId="53" applyFont="1" applyBorder="1" applyAlignment="1">
      <alignment horizontal="center" wrapText="1"/>
      <protection/>
    </xf>
    <xf numFmtId="0" fontId="26" fillId="0" borderId="29" xfId="53" applyFont="1" applyBorder="1" applyAlignment="1">
      <alignment vertical="top" wrapText="1"/>
      <protection/>
    </xf>
    <xf numFmtId="0" fontId="26" fillId="0" borderId="29" xfId="53" applyFont="1" applyBorder="1" applyAlignment="1">
      <alignment horizontal="left" wrapText="1"/>
      <protection/>
    </xf>
    <xf numFmtId="0" fontId="26" fillId="0" borderId="30" xfId="53" applyFont="1" applyBorder="1" applyAlignment="1">
      <alignment horizontal="left" wrapText="1"/>
      <protection/>
    </xf>
    <xf numFmtId="0" fontId="26" fillId="0" borderId="29" xfId="53" applyFont="1" applyBorder="1" applyAlignment="1">
      <alignment horizontal="left"/>
      <protection/>
    </xf>
    <xf numFmtId="0" fontId="20" fillId="0" borderId="29" xfId="53" applyFont="1" applyBorder="1" applyAlignment="1">
      <alignment horizontal="left"/>
      <protection/>
    </xf>
    <xf numFmtId="0" fontId="26" fillId="0" borderId="14" xfId="53" applyFont="1" applyBorder="1" applyAlignment="1">
      <alignment horizontal="left" wrapText="1"/>
      <protection/>
    </xf>
    <xf numFmtId="0" fontId="20" fillId="0" borderId="14" xfId="53" applyFont="1" applyBorder="1" applyAlignment="1">
      <alignment horizontal="center"/>
      <protection/>
    </xf>
    <xf numFmtId="4" fontId="9" fillId="0" borderId="72" xfId="0" applyNumberFormat="1" applyFont="1" applyBorder="1" applyAlignment="1">
      <alignment horizontal="center"/>
    </xf>
    <xf numFmtId="0" fontId="10" fillId="0" borderId="12" xfId="53" applyFont="1" applyBorder="1" applyAlignment="1">
      <alignment wrapText="1"/>
      <protection/>
    </xf>
    <xf numFmtId="0" fontId="10" fillId="0" borderId="13" xfId="53" applyFont="1" applyBorder="1" applyAlignment="1">
      <alignment horizontal="center"/>
      <protection/>
    </xf>
    <xf numFmtId="0" fontId="10" fillId="0" borderId="14" xfId="53" applyFont="1" applyBorder="1" applyAlignment="1">
      <alignment wrapText="1"/>
      <protection/>
    </xf>
    <xf numFmtId="0" fontId="0" fillId="0" borderId="0" xfId="0" applyBorder="1" applyAlignment="1">
      <alignment/>
    </xf>
    <xf numFmtId="0" fontId="11" fillId="0" borderId="23" xfId="0" applyFont="1" applyBorder="1" applyAlignment="1">
      <alignment horizontal="center" vertical="center"/>
    </xf>
    <xf numFmtId="0" fontId="12" fillId="0" borderId="27" xfId="0" applyFont="1" applyBorder="1" applyAlignment="1">
      <alignment wrapText="1"/>
    </xf>
    <xf numFmtId="0" fontId="12" fillId="0" borderId="27" xfId="0" applyFont="1" applyBorder="1" applyAlignment="1">
      <alignment horizontal="center" wrapText="1"/>
    </xf>
    <xf numFmtId="190" fontId="12" fillId="0" borderId="14" xfId="0" applyNumberFormat="1" applyFont="1" applyBorder="1" applyAlignment="1">
      <alignment/>
    </xf>
    <xf numFmtId="0" fontId="4" fillId="0" borderId="12" xfId="0" applyFont="1" applyBorder="1" applyAlignment="1">
      <alignment wrapText="1"/>
    </xf>
    <xf numFmtId="0" fontId="4" fillId="0" borderId="26" xfId="0" applyFont="1" applyBorder="1" applyAlignment="1">
      <alignment wrapText="1"/>
    </xf>
    <xf numFmtId="0" fontId="10" fillId="0" borderId="25" xfId="0" applyFont="1" applyBorder="1" applyAlignment="1">
      <alignment wrapText="1"/>
    </xf>
    <xf numFmtId="0" fontId="10" fillId="0" borderId="29" xfId="0" applyFont="1" applyBorder="1" applyAlignment="1">
      <alignment horizontal="center"/>
    </xf>
    <xf numFmtId="0" fontId="15" fillId="0" borderId="25" xfId="54" applyFont="1" applyBorder="1" applyAlignment="1">
      <alignment horizontal="center"/>
      <protection/>
    </xf>
    <xf numFmtId="0" fontId="21" fillId="0" borderId="26" xfId="54" applyFont="1" applyBorder="1" applyAlignment="1">
      <alignment horizontal="center"/>
      <protection/>
    </xf>
    <xf numFmtId="0" fontId="10" fillId="0" borderId="30" xfId="54" applyFont="1" applyBorder="1" applyAlignment="1">
      <alignment horizontal="center" wrapText="1"/>
      <protection/>
    </xf>
    <xf numFmtId="9" fontId="68" fillId="0" borderId="0" xfId="0" applyNumberFormat="1" applyFont="1" applyAlignment="1">
      <alignment/>
    </xf>
    <xf numFmtId="2" fontId="4" fillId="0" borderId="0" xfId="0" applyNumberFormat="1" applyFont="1" applyFill="1" applyAlignment="1">
      <alignment/>
    </xf>
    <xf numFmtId="0" fontId="4" fillId="0" borderId="0" xfId="0" applyFont="1" applyFill="1" applyAlignment="1">
      <alignment/>
    </xf>
    <xf numFmtId="10" fontId="4" fillId="0" borderId="0" xfId="0" applyNumberFormat="1" applyFont="1" applyFill="1" applyAlignment="1">
      <alignment/>
    </xf>
    <xf numFmtId="0" fontId="68" fillId="0" borderId="0" xfId="0" applyFont="1" applyFill="1" applyAlignment="1">
      <alignment wrapText="1"/>
    </xf>
    <xf numFmtId="0" fontId="7" fillId="0" borderId="13" xfId="0" applyFont="1" applyBorder="1" applyAlignment="1">
      <alignment horizontal="center"/>
    </xf>
    <xf numFmtId="9" fontId="4" fillId="0" borderId="0" xfId="0" applyNumberFormat="1" applyFont="1" applyFill="1" applyAlignment="1">
      <alignment/>
    </xf>
    <xf numFmtId="190" fontId="68" fillId="0" borderId="12" xfId="0" applyNumberFormat="1" applyFont="1" applyBorder="1" applyAlignment="1">
      <alignment horizontal="center"/>
    </xf>
    <xf numFmtId="0" fontId="68" fillId="0" borderId="0" xfId="0" applyFont="1" applyFill="1" applyAlignment="1">
      <alignment/>
    </xf>
    <xf numFmtId="16" fontId="4" fillId="0" borderId="13" xfId="0" applyNumberFormat="1" applyFont="1" applyBorder="1" applyAlignment="1">
      <alignment/>
    </xf>
    <xf numFmtId="0" fontId="68" fillId="0" borderId="0" xfId="0" applyFont="1" applyAlignment="1">
      <alignment/>
    </xf>
    <xf numFmtId="2" fontId="68" fillId="0" borderId="0" xfId="0" applyNumberFormat="1" applyFont="1" applyAlignment="1">
      <alignment/>
    </xf>
    <xf numFmtId="0" fontId="7" fillId="0" borderId="28" xfId="0" applyFont="1" applyBorder="1" applyAlignment="1">
      <alignment horizontal="center"/>
    </xf>
    <xf numFmtId="4" fontId="4" fillId="0" borderId="0" xfId="0" applyNumberFormat="1" applyFont="1" applyAlignment="1">
      <alignment/>
    </xf>
    <xf numFmtId="10" fontId="4" fillId="0" borderId="0" xfId="0" applyNumberFormat="1" applyFont="1" applyAlignment="1">
      <alignment/>
    </xf>
    <xf numFmtId="195" fontId="12" fillId="0" borderId="0" xfId="0" applyNumberFormat="1" applyFont="1" applyFill="1" applyBorder="1" applyAlignment="1">
      <alignment horizontal="center"/>
    </xf>
    <xf numFmtId="0" fontId="4" fillId="0" borderId="0" xfId="0" applyFont="1" applyFill="1" applyBorder="1" applyAlignment="1">
      <alignment/>
    </xf>
    <xf numFmtId="4" fontId="4" fillId="0" borderId="12" xfId="0" applyNumberFormat="1" applyFont="1" applyBorder="1" applyAlignment="1">
      <alignment horizontal="center"/>
    </xf>
    <xf numFmtId="4" fontId="4" fillId="0" borderId="0" xfId="0" applyNumberFormat="1" applyFont="1" applyBorder="1" applyAlignment="1">
      <alignment horizontal="center"/>
    </xf>
    <xf numFmtId="172" fontId="4" fillId="0" borderId="0" xfId="0" applyNumberFormat="1" applyFont="1" applyFill="1" applyBorder="1" applyAlignment="1">
      <alignment horizontal="center"/>
    </xf>
    <xf numFmtId="2" fontId="4" fillId="0" borderId="0" xfId="0" applyNumberFormat="1" applyFont="1" applyBorder="1" applyAlignment="1">
      <alignment/>
    </xf>
    <xf numFmtId="0" fontId="68" fillId="0" borderId="0" xfId="0" applyFont="1" applyBorder="1" applyAlignment="1">
      <alignment/>
    </xf>
    <xf numFmtId="0" fontId="69" fillId="0" borderId="0" xfId="0" applyFont="1" applyBorder="1" applyAlignment="1">
      <alignment/>
    </xf>
    <xf numFmtId="4" fontId="4" fillId="0" borderId="26" xfId="0" applyNumberFormat="1" applyFont="1" applyBorder="1" applyAlignment="1">
      <alignment horizontal="center"/>
    </xf>
    <xf numFmtId="0" fontId="68" fillId="0" borderId="0" xfId="0" applyFont="1" applyFill="1" applyBorder="1" applyAlignment="1">
      <alignment wrapText="1"/>
    </xf>
    <xf numFmtId="172" fontId="4" fillId="0" borderId="0" xfId="0" applyNumberFormat="1" applyFont="1" applyBorder="1" applyAlignment="1">
      <alignment horizontal="center"/>
    </xf>
    <xf numFmtId="4" fontId="4" fillId="0" borderId="14" xfId="0" applyNumberFormat="1" applyFont="1" applyBorder="1" applyAlignment="1">
      <alignment horizontal="center"/>
    </xf>
    <xf numFmtId="173" fontId="4" fillId="0" borderId="0" xfId="0" applyNumberFormat="1" applyFont="1" applyBorder="1" applyAlignment="1">
      <alignment/>
    </xf>
    <xf numFmtId="0" fontId="21" fillId="0" borderId="0" xfId="0" applyFont="1" applyBorder="1" applyAlignment="1">
      <alignment horizontal="left" vertical="top"/>
    </xf>
    <xf numFmtId="0" fontId="0" fillId="0" borderId="0" xfId="0" applyBorder="1" applyAlignment="1">
      <alignment vertical="top"/>
    </xf>
    <xf numFmtId="0" fontId="21" fillId="0" borderId="0" xfId="0" applyFont="1" applyBorder="1" applyAlignment="1">
      <alignment horizontal="justify" vertical="center"/>
    </xf>
    <xf numFmtId="0" fontId="4" fillId="0" borderId="10" xfId="0" applyFont="1" applyBorder="1" applyAlignment="1">
      <alignment horizontal="center"/>
    </xf>
    <xf numFmtId="0" fontId="4" fillId="0" borderId="12" xfId="0" applyFont="1" applyBorder="1" applyAlignment="1">
      <alignment horizontal="center"/>
    </xf>
    <xf numFmtId="0" fontId="4" fillId="0" borderId="13" xfId="0" applyFont="1" applyBorder="1" applyAlignment="1">
      <alignment horizontal="center"/>
    </xf>
    <xf numFmtId="0" fontId="4" fillId="0" borderId="11" xfId="0" applyFont="1" applyBorder="1" applyAlignment="1">
      <alignment horizontal="left"/>
    </xf>
    <xf numFmtId="0" fontId="4" fillId="0" borderId="17" xfId="0" applyFont="1" applyBorder="1" applyAlignment="1">
      <alignment horizontal="left"/>
    </xf>
    <xf numFmtId="0" fontId="4" fillId="0" borderId="18" xfId="0" applyFont="1" applyBorder="1" applyAlignment="1">
      <alignment horizontal="left"/>
    </xf>
    <xf numFmtId="0" fontId="4" fillId="0" borderId="12" xfId="0" applyFont="1" applyBorder="1" applyAlignment="1">
      <alignment/>
    </xf>
    <xf numFmtId="14" fontId="4" fillId="0" borderId="15" xfId="0" applyNumberFormat="1" applyFont="1" applyBorder="1" applyAlignment="1">
      <alignment horizontal="left"/>
    </xf>
    <xf numFmtId="0" fontId="4" fillId="0" borderId="20" xfId="0" applyFont="1" applyBorder="1" applyAlignment="1">
      <alignment horizontal="left"/>
    </xf>
    <xf numFmtId="0" fontId="4" fillId="0" borderId="19" xfId="0" applyFont="1" applyBorder="1" applyAlignment="1">
      <alignment horizontal="left"/>
    </xf>
    <xf numFmtId="0" fontId="4" fillId="0" borderId="14" xfId="0" applyFont="1" applyBorder="1" applyAlignment="1">
      <alignment/>
    </xf>
    <xf numFmtId="14" fontId="4" fillId="0" borderId="10" xfId="0" applyNumberFormat="1" applyFont="1" applyBorder="1" applyAlignment="1">
      <alignment horizontal="center"/>
    </xf>
    <xf numFmtId="0" fontId="70" fillId="0" borderId="12" xfId="0" applyFont="1" applyBorder="1" applyAlignment="1">
      <alignment horizontal="justify"/>
    </xf>
    <xf numFmtId="0" fontId="67" fillId="0" borderId="16" xfId="0" applyFont="1" applyBorder="1" applyAlignment="1">
      <alignment horizontal="center" vertical="top" wrapText="1"/>
    </xf>
    <xf numFmtId="0" fontId="70" fillId="0" borderId="12" xfId="0" applyFont="1" applyBorder="1" applyAlignment="1">
      <alignment/>
    </xf>
    <xf numFmtId="0" fontId="67" fillId="0" borderId="12" xfId="0" applyFont="1" applyBorder="1" applyAlignment="1">
      <alignment horizontal="center" vertical="center" wrapText="1"/>
    </xf>
    <xf numFmtId="0" fontId="67" fillId="0" borderId="12" xfId="0" applyFont="1" applyBorder="1" applyAlignment="1">
      <alignment wrapText="1"/>
    </xf>
    <xf numFmtId="0" fontId="67" fillId="0" borderId="26" xfId="0" applyFont="1" applyBorder="1" applyAlignment="1">
      <alignment/>
    </xf>
    <xf numFmtId="190" fontId="67" fillId="0" borderId="26" xfId="0" applyNumberFormat="1" applyFont="1" applyBorder="1" applyAlignment="1">
      <alignment horizontal="center" vertical="center" wrapText="1"/>
    </xf>
    <xf numFmtId="0" fontId="67" fillId="0" borderId="30" xfId="0" applyFont="1" applyBorder="1" applyAlignment="1">
      <alignment/>
    </xf>
    <xf numFmtId="190" fontId="67" fillId="0" borderId="30" xfId="0" applyNumberFormat="1" applyFont="1" applyBorder="1" applyAlignment="1">
      <alignment horizontal="center" vertical="center" wrapText="1"/>
    </xf>
    <xf numFmtId="190" fontId="67" fillId="0" borderId="16" xfId="0" applyNumberFormat="1" applyFont="1" applyBorder="1" applyAlignment="1">
      <alignment horizontal="center"/>
    </xf>
    <xf numFmtId="0" fontId="70" fillId="0" borderId="26" xfId="0" applyFont="1" applyBorder="1" applyAlignment="1">
      <alignment/>
    </xf>
    <xf numFmtId="190" fontId="67" fillId="0" borderId="56" xfId="0" applyNumberFormat="1" applyFont="1" applyBorder="1" applyAlignment="1">
      <alignment horizontal="center"/>
    </xf>
    <xf numFmtId="190" fontId="67" fillId="0" borderId="57" xfId="0" applyNumberFormat="1" applyFont="1" applyBorder="1" applyAlignment="1">
      <alignment horizontal="center"/>
    </xf>
    <xf numFmtId="0" fontId="67" fillId="0" borderId="12" xfId="0" applyFont="1" applyBorder="1" applyAlignment="1">
      <alignment/>
    </xf>
    <xf numFmtId="4" fontId="67" fillId="0" borderId="56" xfId="0" applyNumberFormat="1" applyFont="1" applyBorder="1" applyAlignment="1">
      <alignment horizontal="center"/>
    </xf>
    <xf numFmtId="4" fontId="67" fillId="0" borderId="16" xfId="0" applyNumberFormat="1" applyFont="1" applyBorder="1" applyAlignment="1">
      <alignment horizontal="center"/>
    </xf>
    <xf numFmtId="190" fontId="67" fillId="0" borderId="12" xfId="0" applyNumberFormat="1" applyFont="1" applyBorder="1" applyAlignment="1">
      <alignment horizontal="center"/>
    </xf>
    <xf numFmtId="0" fontId="15" fillId="0" borderId="10" xfId="0" applyFont="1" applyBorder="1" applyAlignment="1">
      <alignment horizontal="justify"/>
    </xf>
    <xf numFmtId="0" fontId="15" fillId="0" borderId="26" xfId="0" applyFont="1" applyBorder="1" applyAlignment="1">
      <alignment/>
    </xf>
    <xf numFmtId="0" fontId="15" fillId="0" borderId="12" xfId="0" applyFont="1" applyBorder="1" applyAlignment="1">
      <alignment horizontal="justify"/>
    </xf>
    <xf numFmtId="0" fontId="10" fillId="0" borderId="13" xfId="0" applyFont="1" applyBorder="1" applyAlignment="1">
      <alignment wrapText="1"/>
    </xf>
    <xf numFmtId="0" fontId="15" fillId="0" borderId="14" xfId="0" applyFont="1" applyBorder="1" applyAlignment="1">
      <alignment/>
    </xf>
    <xf numFmtId="14" fontId="12" fillId="0" borderId="0" xfId="0" applyNumberFormat="1" applyFont="1" applyBorder="1" applyAlignment="1">
      <alignment horizontal="center"/>
    </xf>
    <xf numFmtId="190" fontId="12" fillId="0" borderId="74" xfId="0" applyNumberFormat="1" applyFont="1" applyBorder="1" applyAlignment="1">
      <alignment horizontal="center"/>
    </xf>
    <xf numFmtId="190" fontId="12" fillId="0" borderId="25" xfId="0" applyNumberFormat="1" applyFont="1" applyBorder="1" applyAlignment="1">
      <alignment horizontal="center"/>
    </xf>
    <xf numFmtId="190" fontId="12" fillId="0" borderId="29" xfId="0" applyNumberFormat="1" applyFont="1" applyBorder="1" applyAlignment="1">
      <alignment horizontal="center"/>
    </xf>
    <xf numFmtId="0" fontId="16" fillId="0" borderId="52" xfId="0" applyFont="1" applyBorder="1" applyAlignment="1">
      <alignment/>
    </xf>
    <xf numFmtId="0" fontId="16" fillId="0" borderId="74" xfId="0" applyFont="1" applyBorder="1" applyAlignment="1">
      <alignment/>
    </xf>
    <xf numFmtId="190" fontId="12" fillId="0" borderId="16" xfId="0" applyNumberFormat="1" applyFont="1" applyBorder="1" applyAlignment="1">
      <alignment horizontal="center"/>
    </xf>
    <xf numFmtId="0" fontId="12" fillId="0" borderId="25" xfId="0" applyFont="1" applyBorder="1" applyAlignment="1">
      <alignment horizontal="center"/>
    </xf>
    <xf numFmtId="0" fontId="12" fillId="0" borderId="26" xfId="0" applyFont="1" applyBorder="1" applyAlignment="1">
      <alignment/>
    </xf>
    <xf numFmtId="0" fontId="12" fillId="0" borderId="32" xfId="0" applyFont="1" applyBorder="1" applyAlignment="1">
      <alignment horizontal="center"/>
    </xf>
    <xf numFmtId="190" fontId="12" fillId="0" borderId="26" xfId="0" applyNumberFormat="1" applyFont="1" applyBorder="1" applyAlignment="1">
      <alignment horizontal="center"/>
    </xf>
    <xf numFmtId="0" fontId="16" fillId="0" borderId="62" xfId="0" applyFont="1" applyBorder="1" applyAlignment="1">
      <alignment/>
    </xf>
    <xf numFmtId="190" fontId="12" fillId="0" borderId="62" xfId="0" applyNumberFormat="1" applyFont="1" applyBorder="1" applyAlignment="1">
      <alignment/>
    </xf>
    <xf numFmtId="9" fontId="4" fillId="0" borderId="0" xfId="59" applyFont="1" applyAlignment="1">
      <alignment/>
    </xf>
    <xf numFmtId="0" fontId="10" fillId="0" borderId="72" xfId="0" applyFont="1" applyBorder="1" applyAlignment="1">
      <alignment/>
    </xf>
    <xf numFmtId="0" fontId="10" fillId="0" borderId="73" xfId="0" applyFont="1" applyBorder="1" applyAlignment="1">
      <alignment/>
    </xf>
    <xf numFmtId="2" fontId="10" fillId="0" borderId="30" xfId="0" applyNumberFormat="1" applyFont="1" applyBorder="1" applyAlignment="1">
      <alignment horizontal="center"/>
    </xf>
    <xf numFmtId="0" fontId="12" fillId="0" borderId="29" xfId="0" applyFont="1" applyBorder="1" applyAlignment="1">
      <alignment horizontal="center"/>
    </xf>
    <xf numFmtId="0" fontId="11" fillId="0" borderId="30" xfId="0" applyFont="1" applyBorder="1" applyAlignment="1">
      <alignment horizontal="justify" wrapText="1"/>
    </xf>
    <xf numFmtId="0" fontId="12" fillId="0" borderId="29" xfId="0" applyFont="1" applyBorder="1" applyAlignment="1">
      <alignment horizontal="center" wrapText="1"/>
    </xf>
    <xf numFmtId="2" fontId="12" fillId="0" borderId="57" xfId="0" applyNumberFormat="1" applyFont="1" applyBorder="1" applyAlignment="1">
      <alignment horizontal="center"/>
    </xf>
    <xf numFmtId="2" fontId="12" fillId="0" borderId="35" xfId="0" applyNumberFormat="1" applyFont="1" applyBorder="1" applyAlignment="1">
      <alignment/>
    </xf>
    <xf numFmtId="190" fontId="12" fillId="0" borderId="35" xfId="0" applyNumberFormat="1" applyFont="1" applyBorder="1" applyAlignment="1">
      <alignment/>
    </xf>
    <xf numFmtId="0" fontId="12" fillId="0" borderId="28" xfId="0" applyFont="1" applyBorder="1" applyAlignment="1">
      <alignment horizontal="center"/>
    </xf>
    <xf numFmtId="0" fontId="12" fillId="0" borderId="28" xfId="0" applyFont="1" applyBorder="1" applyAlignment="1">
      <alignment horizontal="center" wrapText="1"/>
    </xf>
    <xf numFmtId="2" fontId="12" fillId="0" borderId="55" xfId="0" applyNumberFormat="1" applyFont="1" applyBorder="1" applyAlignment="1">
      <alignment horizontal="center"/>
    </xf>
    <xf numFmtId="0" fontId="11" fillId="0" borderId="12" xfId="0" applyFont="1" applyBorder="1" applyAlignment="1">
      <alignment horizontal="justify" wrapText="1"/>
    </xf>
    <xf numFmtId="0" fontId="12" fillId="0" borderId="12" xfId="0" applyFont="1" applyBorder="1" applyAlignment="1">
      <alignment horizontal="center" wrapText="1"/>
    </xf>
    <xf numFmtId="0" fontId="11" fillId="0" borderId="14" xfId="0" applyFont="1" applyBorder="1" applyAlignment="1">
      <alignment horizontal="justify" wrapText="1"/>
    </xf>
    <xf numFmtId="0" fontId="12" fillId="0" borderId="15" xfId="0" applyFont="1" applyBorder="1" applyAlignment="1">
      <alignment horizontal="center" wrapText="1"/>
    </xf>
    <xf numFmtId="2" fontId="12" fillId="0" borderId="19" xfId="0" applyNumberFormat="1" applyFont="1" applyBorder="1" applyAlignment="1">
      <alignment horizontal="center"/>
    </xf>
    <xf numFmtId="190" fontId="12" fillId="0" borderId="15" xfId="0" applyNumberFormat="1" applyFont="1" applyBorder="1" applyAlignment="1">
      <alignment horizontal="center"/>
    </xf>
    <xf numFmtId="0" fontId="12" fillId="0" borderId="12" xfId="0" applyFont="1" applyBorder="1" applyAlignment="1">
      <alignment wrapText="1"/>
    </xf>
    <xf numFmtId="0" fontId="12" fillId="0" borderId="25" xfId="0" applyFont="1" applyBorder="1" applyAlignment="1">
      <alignment horizontal="center"/>
    </xf>
    <xf numFmtId="0" fontId="11" fillId="0" borderId="26" xfId="0" applyFont="1" applyBorder="1" applyAlignment="1">
      <alignment horizontal="justify" wrapText="1"/>
    </xf>
    <xf numFmtId="0" fontId="12" fillId="0" borderId="25" xfId="0" applyFont="1" applyBorder="1" applyAlignment="1">
      <alignment horizontal="center" wrapText="1"/>
    </xf>
    <xf numFmtId="0" fontId="28" fillId="0" borderId="0" xfId="0" applyFont="1" applyAlignment="1">
      <alignment horizontal="center" vertical="center" wrapText="1"/>
    </xf>
    <xf numFmtId="0" fontId="71" fillId="0" borderId="62" xfId="0" applyFont="1" applyBorder="1" applyAlignment="1">
      <alignment horizontal="center" vertical="center" wrapText="1"/>
    </xf>
    <xf numFmtId="0" fontId="72" fillId="0" borderId="62" xfId="0" applyFont="1" applyBorder="1" applyAlignment="1">
      <alignment horizontal="center" vertical="center" wrapText="1"/>
    </xf>
    <xf numFmtId="0" fontId="71" fillId="0" borderId="10" xfId="0" applyFont="1" applyBorder="1" applyAlignment="1">
      <alignment horizontal="center" vertical="center" wrapText="1"/>
    </xf>
    <xf numFmtId="0" fontId="71" fillId="0" borderId="10" xfId="0" applyFont="1" applyBorder="1" applyAlignment="1">
      <alignment vertical="center" wrapText="1"/>
    </xf>
    <xf numFmtId="0" fontId="72" fillId="0" borderId="10" xfId="0" applyFont="1" applyBorder="1" applyAlignment="1">
      <alignment horizontal="center" vertical="center" wrapText="1"/>
    </xf>
    <xf numFmtId="4" fontId="72" fillId="0" borderId="10" xfId="0" applyNumberFormat="1" applyFont="1" applyBorder="1" applyAlignment="1">
      <alignment horizontal="center" vertical="center" wrapText="1"/>
    </xf>
    <xf numFmtId="0" fontId="71" fillId="0" borderId="30" xfId="0" applyFont="1" applyBorder="1" applyAlignment="1">
      <alignment horizontal="center" vertical="center" wrapText="1"/>
    </xf>
    <xf numFmtId="0" fontId="71" fillId="0" borderId="30" xfId="0" applyFont="1" applyBorder="1" applyAlignment="1">
      <alignment vertical="center" wrapText="1"/>
    </xf>
    <xf numFmtId="0" fontId="72" fillId="0" borderId="30" xfId="0" applyFont="1" applyBorder="1" applyAlignment="1">
      <alignment horizontal="center" vertical="center" wrapText="1"/>
    </xf>
    <xf numFmtId="4" fontId="72" fillId="0" borderId="30" xfId="0" applyNumberFormat="1" applyFont="1" applyBorder="1" applyAlignment="1">
      <alignment horizontal="center" vertical="center" wrapText="1"/>
    </xf>
    <xf numFmtId="0" fontId="71" fillId="0" borderId="14" xfId="0" applyFont="1" applyBorder="1" applyAlignment="1">
      <alignment horizontal="center" vertical="center" wrapText="1"/>
    </xf>
    <xf numFmtId="0" fontId="71" fillId="0" borderId="14" xfId="0" applyFont="1" applyBorder="1" applyAlignment="1">
      <alignment vertical="center" wrapText="1"/>
    </xf>
    <xf numFmtId="0" fontId="72" fillId="0" borderId="14" xfId="0" applyFont="1" applyBorder="1" applyAlignment="1">
      <alignment horizontal="center" vertical="center" wrapText="1"/>
    </xf>
    <xf numFmtId="4" fontId="72" fillId="0" borderId="14" xfId="0" applyNumberFormat="1" applyFont="1" applyBorder="1" applyAlignment="1">
      <alignment horizontal="center" vertical="center" wrapText="1"/>
    </xf>
    <xf numFmtId="0" fontId="71" fillId="0" borderId="53" xfId="0" applyFont="1" applyBorder="1" applyAlignment="1">
      <alignment horizontal="center" vertical="center" wrapText="1"/>
    </xf>
    <xf numFmtId="0" fontId="71" fillId="0" borderId="53" xfId="0" applyFont="1" applyBorder="1" applyAlignment="1">
      <alignment vertical="center" wrapText="1"/>
    </xf>
    <xf numFmtId="0" fontId="72" fillId="0" borderId="53" xfId="0" applyFont="1" applyBorder="1" applyAlignment="1">
      <alignment horizontal="center" vertical="center" wrapText="1"/>
    </xf>
    <xf numFmtId="4" fontId="72" fillId="0" borderId="53" xfId="0" applyNumberFormat="1" applyFont="1" applyBorder="1" applyAlignment="1">
      <alignment horizontal="center" vertical="center" wrapText="1"/>
    </xf>
    <xf numFmtId="0" fontId="71" fillId="0" borderId="0" xfId="0" applyFont="1" applyBorder="1" applyAlignment="1">
      <alignment horizontal="center" vertical="center" wrapText="1"/>
    </xf>
    <xf numFmtId="0" fontId="71" fillId="0" borderId="0" xfId="0" applyFont="1" applyBorder="1" applyAlignment="1">
      <alignment vertical="center" wrapText="1"/>
    </xf>
    <xf numFmtId="0" fontId="72" fillId="0" borderId="0" xfId="0" applyFont="1" applyBorder="1" applyAlignment="1">
      <alignment horizontal="center" vertical="center" wrapText="1"/>
    </xf>
    <xf numFmtId="4" fontId="72" fillId="0" borderId="0" xfId="0" applyNumberFormat="1" applyFont="1" applyBorder="1" applyAlignment="1">
      <alignment horizontal="center" vertical="center" wrapText="1"/>
    </xf>
    <xf numFmtId="0" fontId="73" fillId="0" borderId="0" xfId="0" applyFont="1" applyAlignment="1">
      <alignment vertical="center"/>
    </xf>
    <xf numFmtId="0" fontId="11" fillId="0" borderId="0" xfId="0" applyFont="1" applyAlignment="1">
      <alignment horizontal="right"/>
    </xf>
    <xf numFmtId="0" fontId="11" fillId="33" borderId="0" xfId="0" applyFont="1" applyFill="1" applyAlignment="1">
      <alignment/>
    </xf>
    <xf numFmtId="0" fontId="15" fillId="0" borderId="11" xfId="0" applyFont="1" applyBorder="1" applyAlignment="1">
      <alignment horizontal="justify" vertical="top" wrapText="1"/>
    </xf>
    <xf numFmtId="0" fontId="10" fillId="0" borderId="13" xfId="0" applyFont="1" applyBorder="1" applyAlignment="1">
      <alignment horizontal="justify" vertical="top" wrapText="1"/>
    </xf>
    <xf numFmtId="0" fontId="10" fillId="0" borderId="29" xfId="0" applyFont="1" applyBorder="1" applyAlignment="1">
      <alignment horizontal="justify" vertical="top" wrapText="1"/>
    </xf>
    <xf numFmtId="0" fontId="10" fillId="0" borderId="15" xfId="0" applyFont="1" applyBorder="1" applyAlignment="1">
      <alignment horizontal="justify" vertical="top" wrapText="1"/>
    </xf>
    <xf numFmtId="0" fontId="10" fillId="0" borderId="30" xfId="54" applyFont="1" applyFill="1" applyBorder="1" applyAlignment="1">
      <alignment wrapText="1"/>
      <protection/>
    </xf>
    <xf numFmtId="0" fontId="10" fillId="0" borderId="26" xfId="54" applyFont="1" applyFill="1" applyBorder="1" applyAlignment="1">
      <alignment horizontal="center"/>
      <protection/>
    </xf>
    <xf numFmtId="190" fontId="10" fillId="0" borderId="26" xfId="54" applyNumberFormat="1" applyFont="1" applyFill="1" applyBorder="1" applyAlignment="1">
      <alignment horizontal="center"/>
      <protection/>
    </xf>
    <xf numFmtId="0" fontId="10" fillId="0" borderId="26" xfId="54" applyFont="1" applyBorder="1" applyAlignment="1">
      <alignment horizontal="center" wrapText="1"/>
      <protection/>
    </xf>
    <xf numFmtId="0" fontId="10" fillId="0" borderId="30" xfId="54" applyFont="1" applyFill="1" applyBorder="1" applyAlignment="1">
      <alignment horizontal="center"/>
      <protection/>
    </xf>
    <xf numFmtId="190" fontId="10" fillId="0" borderId="30" xfId="54" applyNumberFormat="1" applyFont="1" applyFill="1" applyBorder="1" applyAlignment="1">
      <alignment horizontal="center"/>
      <protection/>
    </xf>
    <xf numFmtId="0" fontId="10" fillId="0" borderId="0" xfId="0" applyFont="1" applyAlignment="1">
      <alignment horizontal="left" wrapText="1"/>
    </xf>
    <xf numFmtId="0" fontId="4" fillId="0" borderId="0" xfId="0" applyFont="1" applyAlignment="1">
      <alignment horizontal="left" wrapText="1"/>
    </xf>
    <xf numFmtId="0" fontId="4" fillId="0" borderId="0" xfId="0" applyFont="1" applyAlignment="1">
      <alignment wrapText="1"/>
    </xf>
    <xf numFmtId="0" fontId="21" fillId="0" borderId="0" xfId="0" applyFont="1" applyAlignment="1">
      <alignment horizontal="justify" vertical="top"/>
    </xf>
    <xf numFmtId="0" fontId="0" fillId="0" borderId="0" xfId="0" applyAlignment="1">
      <alignment vertical="top"/>
    </xf>
    <xf numFmtId="0" fontId="21" fillId="0" borderId="0" xfId="0" applyFont="1" applyAlignment="1">
      <alignment horizontal="justify"/>
    </xf>
    <xf numFmtId="0" fontId="0" fillId="0" borderId="0" xfId="0" applyAlignment="1">
      <alignment/>
    </xf>
    <xf numFmtId="0" fontId="10" fillId="0" borderId="0" xfId="0" applyFont="1" applyBorder="1" applyAlignment="1">
      <alignment wrapText="1"/>
    </xf>
    <xf numFmtId="0" fontId="4" fillId="0" borderId="0" xfId="0" applyFont="1" applyAlignment="1">
      <alignment horizontal="justify" wrapText="1"/>
    </xf>
    <xf numFmtId="0" fontId="15" fillId="0" borderId="20" xfId="0" applyFont="1" applyBorder="1" applyAlignment="1">
      <alignment horizontal="right"/>
    </xf>
    <xf numFmtId="0" fontId="10" fillId="0" borderId="52" xfId="0" applyFont="1" applyBorder="1" applyAlignment="1">
      <alignment horizontal="center"/>
    </xf>
    <xf numFmtId="0" fontId="10" fillId="0" borderId="74" xfId="0" applyFont="1" applyBorder="1" applyAlignment="1">
      <alignment horizontal="center"/>
    </xf>
    <xf numFmtId="0" fontId="10" fillId="0" borderId="51" xfId="0" applyFont="1" applyBorder="1" applyAlignment="1">
      <alignment horizontal="center"/>
    </xf>
    <xf numFmtId="0" fontId="0" fillId="0" borderId="0" xfId="0" applyAlignment="1">
      <alignment horizontal="left" wrapText="1"/>
    </xf>
    <xf numFmtId="0" fontId="28" fillId="0" borderId="0" xfId="0" applyFont="1" applyAlignment="1">
      <alignment horizontal="left" vertical="center" wrapText="1"/>
    </xf>
    <xf numFmtId="0" fontId="74" fillId="33" borderId="52" xfId="0" applyFont="1" applyFill="1" applyBorder="1" applyAlignment="1">
      <alignment horizontal="left" vertical="center" wrapText="1"/>
    </xf>
    <xf numFmtId="0" fontId="74" fillId="33" borderId="74" xfId="0" applyFont="1" applyFill="1" applyBorder="1" applyAlignment="1">
      <alignment horizontal="left" vertical="center" wrapText="1"/>
    </xf>
    <xf numFmtId="0" fontId="74" fillId="33" borderId="51" xfId="0" applyFont="1" applyFill="1" applyBorder="1" applyAlignment="1">
      <alignment horizontal="left" vertical="center" wrapText="1"/>
    </xf>
    <xf numFmtId="0" fontId="73" fillId="33" borderId="52" xfId="0" applyFont="1" applyFill="1" applyBorder="1" applyAlignment="1">
      <alignment horizontal="left" vertical="center" wrapText="1"/>
    </xf>
    <xf numFmtId="0" fontId="73" fillId="33" borderId="74" xfId="0" applyFont="1" applyFill="1" applyBorder="1" applyAlignment="1">
      <alignment horizontal="left" vertical="center" wrapText="1"/>
    </xf>
    <xf numFmtId="0" fontId="73" fillId="33" borderId="51" xfId="0" applyFont="1" applyFill="1" applyBorder="1" applyAlignment="1">
      <alignment horizontal="left" vertical="center" wrapText="1"/>
    </xf>
    <xf numFmtId="0" fontId="10" fillId="0" borderId="0" xfId="54" applyFont="1" applyAlignment="1">
      <alignment horizontal="left" wrapText="1"/>
      <protection/>
    </xf>
    <xf numFmtId="0" fontId="10" fillId="0" borderId="0" xfId="0" applyFont="1" applyFill="1" applyAlignment="1">
      <alignment horizontal="left" wrapText="1"/>
    </xf>
    <xf numFmtId="0" fontId="9" fillId="0" borderId="0" xfId="0" applyFont="1" applyAlignment="1">
      <alignment horizontal="left" wrapText="1"/>
    </xf>
    <xf numFmtId="0" fontId="9" fillId="0" borderId="0" xfId="0" applyFont="1" applyAlignment="1">
      <alignment horizontal="left"/>
    </xf>
    <xf numFmtId="0" fontId="4" fillId="0" borderId="11" xfId="0" applyFont="1" applyBorder="1" applyAlignment="1">
      <alignment horizontal="center"/>
    </xf>
    <xf numFmtId="0" fontId="4" fillId="0" borderId="17" xfId="0" applyFont="1" applyBorder="1" applyAlignment="1">
      <alignment horizontal="center"/>
    </xf>
    <xf numFmtId="0" fontId="4" fillId="0" borderId="18" xfId="0" applyFont="1" applyBorder="1" applyAlignment="1">
      <alignment horizontal="center"/>
    </xf>
    <xf numFmtId="0" fontId="4" fillId="0" borderId="15" xfId="0" applyFont="1" applyBorder="1" applyAlignment="1">
      <alignment horizontal="center"/>
    </xf>
    <xf numFmtId="0" fontId="4" fillId="0" borderId="20" xfId="0" applyFont="1" applyBorder="1" applyAlignment="1">
      <alignment horizontal="center"/>
    </xf>
    <xf numFmtId="0" fontId="4" fillId="0" borderId="19" xfId="0" applyFont="1" applyBorder="1" applyAlignment="1">
      <alignment horizontal="center"/>
    </xf>
    <xf numFmtId="0" fontId="13" fillId="0" borderId="0" xfId="0" applyFont="1" applyAlignment="1">
      <alignment horizontal="left"/>
    </xf>
    <xf numFmtId="0" fontId="13" fillId="0" borderId="52" xfId="0" applyFont="1" applyBorder="1" applyAlignment="1">
      <alignment horizontal="left"/>
    </xf>
    <xf numFmtId="0" fontId="13" fillId="0" borderId="74" xfId="0" applyFont="1" applyBorder="1" applyAlignment="1">
      <alignment horizontal="left"/>
    </xf>
    <xf numFmtId="0" fontId="16" fillId="0" borderId="52" xfId="0" applyFont="1" applyBorder="1" applyAlignment="1">
      <alignment horizontal="left"/>
    </xf>
    <xf numFmtId="0" fontId="16" fillId="0" borderId="74" xfId="0" applyFont="1" applyBorder="1" applyAlignment="1">
      <alignment horizontal="left"/>
    </xf>
    <xf numFmtId="0" fontId="16" fillId="0" borderId="51" xfId="0" applyFont="1" applyBorder="1" applyAlignment="1">
      <alignment horizontal="left"/>
    </xf>
    <xf numFmtId="0" fontId="10" fillId="0" borderId="29" xfId="0" applyFont="1" applyBorder="1" applyAlignment="1">
      <alignment vertical="center" wrapText="1"/>
    </xf>
    <xf numFmtId="0" fontId="10" fillId="0" borderId="27" xfId="54" applyFont="1" applyBorder="1" applyAlignment="1">
      <alignment horizontal="center" vertical="center" wrapText="1"/>
      <protection/>
    </xf>
    <xf numFmtId="190" fontId="10" fillId="0" borderId="27" xfId="54" applyNumberFormat="1" applyFont="1" applyBorder="1" applyAlignment="1">
      <alignment horizontal="center" vertical="center"/>
      <protection/>
    </xf>
    <xf numFmtId="0" fontId="10" fillId="0" borderId="25" xfId="0" applyFont="1" applyBorder="1" applyAlignment="1">
      <alignment vertical="center" wrapText="1"/>
    </xf>
    <xf numFmtId="0" fontId="10" fillId="0" borderId="12" xfId="54" applyFont="1" applyBorder="1" applyAlignment="1">
      <alignment horizontal="center" vertical="center" wrapText="1"/>
      <protection/>
    </xf>
    <xf numFmtId="190" fontId="10" fillId="0" borderId="12" xfId="54" applyNumberFormat="1" applyFont="1" applyBorder="1" applyAlignment="1">
      <alignment horizontal="center" vertical="center"/>
      <protection/>
    </xf>
    <xf numFmtId="0" fontId="10" fillId="0" borderId="26" xfId="54" applyFont="1" applyBorder="1" applyAlignment="1">
      <alignment horizontal="center" vertical="center" wrapText="1"/>
      <protection/>
    </xf>
    <xf numFmtId="190" fontId="10" fillId="0" borderId="26" xfId="54" applyNumberFormat="1" applyFont="1" applyBorder="1" applyAlignment="1">
      <alignment horizontal="center" vertical="center"/>
      <protection/>
    </xf>
    <xf numFmtId="0" fontId="10" fillId="0" borderId="26" xfId="54" applyFont="1" applyFill="1" applyBorder="1" applyAlignment="1">
      <alignment wrapText="1"/>
      <protection/>
    </xf>
    <xf numFmtId="0" fontId="10" fillId="33" borderId="0" xfId="0" applyFont="1" applyFill="1" applyAlignment="1">
      <alignment horizontal="left" wrapText="1"/>
    </xf>
    <xf numFmtId="0" fontId="49" fillId="33" borderId="0" xfId="0" applyFont="1" applyFill="1" applyAlignment="1">
      <alignment horizontal="left"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Лист1" xfId="53"/>
    <cellStyle name="Обычный_Лист1_1"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74</xdr:row>
      <xdr:rowOff>0</xdr:rowOff>
    </xdr:from>
    <xdr:to>
      <xdr:col>0</xdr:col>
      <xdr:colOff>19050</xdr:colOff>
      <xdr:row>74</xdr:row>
      <xdr:rowOff>0</xdr:rowOff>
    </xdr:to>
    <xdr:sp>
      <xdr:nvSpPr>
        <xdr:cNvPr id="1" name="AutoShape 1"/>
        <xdr:cNvSpPr>
          <a:spLocks/>
        </xdr:cNvSpPr>
      </xdr:nvSpPr>
      <xdr:spPr>
        <a:xfrm>
          <a:off x="0" y="18192750"/>
          <a:ext cx="1905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0</xdr:col>
      <xdr:colOff>0</xdr:colOff>
      <xdr:row>73</xdr:row>
      <xdr:rowOff>0</xdr:rowOff>
    </xdr:from>
    <xdr:to>
      <xdr:col>0</xdr:col>
      <xdr:colOff>19050</xdr:colOff>
      <xdr:row>73</xdr:row>
      <xdr:rowOff>0</xdr:rowOff>
    </xdr:to>
    <xdr:sp>
      <xdr:nvSpPr>
        <xdr:cNvPr id="2" name="AutoShape 1"/>
        <xdr:cNvSpPr>
          <a:spLocks/>
        </xdr:cNvSpPr>
      </xdr:nvSpPr>
      <xdr:spPr>
        <a:xfrm>
          <a:off x="0" y="17821275"/>
          <a:ext cx="1905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0</xdr:col>
      <xdr:colOff>0</xdr:colOff>
      <xdr:row>73</xdr:row>
      <xdr:rowOff>0</xdr:rowOff>
    </xdr:from>
    <xdr:to>
      <xdr:col>0</xdr:col>
      <xdr:colOff>19050</xdr:colOff>
      <xdr:row>73</xdr:row>
      <xdr:rowOff>0</xdr:rowOff>
    </xdr:to>
    <xdr:sp>
      <xdr:nvSpPr>
        <xdr:cNvPr id="3" name="AutoShape 2"/>
        <xdr:cNvSpPr>
          <a:spLocks/>
        </xdr:cNvSpPr>
      </xdr:nvSpPr>
      <xdr:spPr>
        <a:xfrm>
          <a:off x="0" y="17821275"/>
          <a:ext cx="1905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0</xdr:col>
      <xdr:colOff>0</xdr:colOff>
      <xdr:row>74</xdr:row>
      <xdr:rowOff>0</xdr:rowOff>
    </xdr:from>
    <xdr:to>
      <xdr:col>0</xdr:col>
      <xdr:colOff>19050</xdr:colOff>
      <xdr:row>74</xdr:row>
      <xdr:rowOff>0</xdr:rowOff>
    </xdr:to>
    <xdr:sp>
      <xdr:nvSpPr>
        <xdr:cNvPr id="4" name="AutoShape 1"/>
        <xdr:cNvSpPr>
          <a:spLocks/>
        </xdr:cNvSpPr>
      </xdr:nvSpPr>
      <xdr:spPr>
        <a:xfrm>
          <a:off x="0" y="18192750"/>
          <a:ext cx="1905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B36"/>
  <sheetViews>
    <sheetView zoomScalePageLayoutView="0" workbookViewId="0" topLeftCell="A1">
      <selection activeCell="G30" sqref="G30"/>
    </sheetView>
  </sheetViews>
  <sheetFormatPr defaultColWidth="9.00390625" defaultRowHeight="12.75"/>
  <cols>
    <col min="1" max="1" width="15.875" style="34" customWidth="1"/>
    <col min="2" max="2" width="80.00390625" style="34" customWidth="1"/>
    <col min="3" max="3" width="20.25390625" style="34" customWidth="1"/>
    <col min="4" max="16384" width="9.125" style="34" customWidth="1"/>
  </cols>
  <sheetData>
    <row r="1" ht="15.75">
      <c r="A1" s="51" t="s">
        <v>856</v>
      </c>
    </row>
    <row r="2" ht="15.75">
      <c r="A2" s="51"/>
    </row>
    <row r="4" spans="1:2" ht="15.75">
      <c r="A4" s="53" t="s">
        <v>43</v>
      </c>
      <c r="B4" s="152" t="s">
        <v>419</v>
      </c>
    </row>
    <row r="5" spans="1:2" ht="15.75">
      <c r="A5" s="55" t="s">
        <v>44</v>
      </c>
      <c r="B5" s="94" t="s">
        <v>42</v>
      </c>
    </row>
    <row r="6" spans="1:2" ht="15.75">
      <c r="A6" s="58" t="s">
        <v>150</v>
      </c>
      <c r="B6" s="95" t="s">
        <v>45</v>
      </c>
    </row>
    <row r="7" spans="1:2" ht="15.75">
      <c r="A7" s="58"/>
      <c r="B7" s="95" t="s">
        <v>46</v>
      </c>
    </row>
    <row r="8" spans="1:2" ht="15.75">
      <c r="A8" s="58"/>
      <c r="B8" s="95" t="s">
        <v>47</v>
      </c>
    </row>
    <row r="9" spans="1:2" ht="15.75">
      <c r="A9" s="224" t="s">
        <v>149</v>
      </c>
      <c r="B9" s="243" t="s">
        <v>49</v>
      </c>
    </row>
    <row r="10" spans="1:2" ht="15.75">
      <c r="A10" s="190"/>
      <c r="B10" s="244" t="s">
        <v>54</v>
      </c>
    </row>
    <row r="11" spans="1:2" ht="15.75">
      <c r="A11" s="58" t="s">
        <v>48</v>
      </c>
      <c r="B11" s="95" t="s">
        <v>49</v>
      </c>
    </row>
    <row r="12" spans="1:2" ht="15.75">
      <c r="A12" s="58"/>
      <c r="B12" s="95" t="s">
        <v>50</v>
      </c>
    </row>
    <row r="13" spans="1:2" ht="15.75">
      <c r="A13" s="58"/>
      <c r="B13" s="95" t="s">
        <v>51</v>
      </c>
    </row>
    <row r="14" spans="1:2" ht="15.75">
      <c r="A14" s="58"/>
      <c r="B14" s="95" t="s">
        <v>52</v>
      </c>
    </row>
    <row r="15" spans="1:2" ht="15.75">
      <c r="A15" s="58"/>
      <c r="B15" s="95" t="s">
        <v>53</v>
      </c>
    </row>
    <row r="16" spans="1:2" ht="15.75">
      <c r="A16" s="224" t="s">
        <v>151</v>
      </c>
      <c r="B16" s="243" t="s">
        <v>49</v>
      </c>
    </row>
    <row r="17" spans="1:2" ht="15.75">
      <c r="A17" s="58"/>
      <c r="B17" s="95" t="s">
        <v>55</v>
      </c>
    </row>
    <row r="18" spans="1:2" ht="15.75">
      <c r="A18" s="190"/>
      <c r="B18" s="244" t="s">
        <v>56</v>
      </c>
    </row>
    <row r="19" spans="1:2" ht="15.75">
      <c r="A19" s="58" t="s">
        <v>240</v>
      </c>
      <c r="B19" s="95" t="s">
        <v>57</v>
      </c>
    </row>
    <row r="20" spans="1:2" ht="31.5">
      <c r="A20" s="223" t="s">
        <v>601</v>
      </c>
      <c r="B20" s="397" t="s">
        <v>613</v>
      </c>
    </row>
    <row r="21" spans="1:2" ht="15.75">
      <c r="A21" s="223" t="s">
        <v>58</v>
      </c>
      <c r="B21" s="245" t="s">
        <v>866</v>
      </c>
    </row>
    <row r="22" spans="1:2" ht="15.75">
      <c r="A22" s="58" t="s">
        <v>371</v>
      </c>
      <c r="B22" s="95" t="s">
        <v>59</v>
      </c>
    </row>
    <row r="23" spans="1:2" ht="15.75">
      <c r="A23" s="223" t="s">
        <v>372</v>
      </c>
      <c r="B23" s="245" t="s">
        <v>60</v>
      </c>
    </row>
    <row r="24" spans="1:2" ht="15.75">
      <c r="A24" s="223" t="s">
        <v>373</v>
      </c>
      <c r="B24" s="245" t="s">
        <v>61</v>
      </c>
    </row>
    <row r="25" spans="1:2" ht="15.75">
      <c r="A25" s="224" t="s">
        <v>374</v>
      </c>
      <c r="B25" s="243" t="s">
        <v>867</v>
      </c>
    </row>
    <row r="26" spans="1:2" ht="15.75">
      <c r="A26" s="224" t="s">
        <v>185</v>
      </c>
      <c r="B26" s="243" t="s">
        <v>62</v>
      </c>
    </row>
    <row r="27" spans="1:2" ht="15.75">
      <c r="A27" s="190"/>
      <c r="B27" s="244" t="s">
        <v>868</v>
      </c>
    </row>
    <row r="28" spans="1:2" ht="15.75">
      <c r="A28" s="223" t="s">
        <v>221</v>
      </c>
      <c r="B28" s="245" t="s">
        <v>63</v>
      </c>
    </row>
    <row r="29" spans="1:2" ht="15.75">
      <c r="A29" s="223" t="s">
        <v>376</v>
      </c>
      <c r="B29" s="245" t="s">
        <v>64</v>
      </c>
    </row>
    <row r="30" spans="1:2" ht="15.75">
      <c r="A30" s="223" t="s">
        <v>855</v>
      </c>
      <c r="B30" s="245" t="s">
        <v>869</v>
      </c>
    </row>
    <row r="31" spans="1:2" ht="15.75">
      <c r="A31" s="223" t="s">
        <v>1</v>
      </c>
      <c r="B31" s="245" t="s">
        <v>65</v>
      </c>
    </row>
    <row r="32" spans="1:2" ht="15.75">
      <c r="A32" s="223" t="s">
        <v>172</v>
      </c>
      <c r="B32" s="245" t="s">
        <v>66</v>
      </c>
    </row>
    <row r="33" spans="1:2" ht="15.75">
      <c r="A33" s="58" t="s">
        <v>210</v>
      </c>
      <c r="B33" s="95" t="s">
        <v>870</v>
      </c>
    </row>
    <row r="34" spans="1:2" ht="15.75">
      <c r="A34" s="637" t="s">
        <v>28</v>
      </c>
      <c r="B34" s="638" t="s">
        <v>678</v>
      </c>
    </row>
    <row r="35" spans="1:2" ht="15.75" hidden="1">
      <c r="A35" s="58" t="s">
        <v>15</v>
      </c>
      <c r="B35" s="95" t="s">
        <v>67</v>
      </c>
    </row>
    <row r="36" spans="1:2" ht="15.75" hidden="1">
      <c r="A36" s="63"/>
      <c r="B36" s="242" t="s">
        <v>68</v>
      </c>
    </row>
    <row r="50" ht="27.75" customHeight="1"/>
  </sheetData>
  <sheetProtection/>
  <printOptions/>
  <pageMargins left="0.7" right="0.7" top="0.75" bottom="0.75" header="0.3" footer="0.3"/>
  <pageSetup fitToHeight="1" fitToWidth="1" horizontalDpi="600" verticalDpi="600" orientation="portrait" paperSize="9" scale="87" r:id="rId1"/>
</worksheet>
</file>

<file path=xl/worksheets/sheet10.xml><?xml version="1.0" encoding="utf-8"?>
<worksheet xmlns="http://schemas.openxmlformats.org/spreadsheetml/2006/main" xmlns:r="http://schemas.openxmlformats.org/officeDocument/2006/relationships">
  <dimension ref="A1:E40"/>
  <sheetViews>
    <sheetView zoomScalePageLayoutView="0" workbookViewId="0" topLeftCell="A1">
      <selection activeCell="A28" sqref="A28"/>
    </sheetView>
  </sheetViews>
  <sheetFormatPr defaultColWidth="8.875" defaultRowHeight="15" customHeight="1"/>
  <cols>
    <col min="1" max="1" width="77.375" style="10" customWidth="1"/>
    <col min="2" max="2" width="14.75390625" style="18" customWidth="1"/>
    <col min="3" max="3" width="14.875" style="123" customWidth="1"/>
    <col min="4" max="4" width="15.875" style="10" customWidth="1"/>
    <col min="5" max="5" width="9.125" style="10" customWidth="1"/>
    <col min="6" max="16384" width="8.875" style="10" customWidth="1"/>
  </cols>
  <sheetData>
    <row r="1" ht="15" customHeight="1">
      <c r="A1" s="12" t="s">
        <v>465</v>
      </c>
    </row>
    <row r="2" ht="15" customHeight="1">
      <c r="A2" s="62" t="s">
        <v>466</v>
      </c>
    </row>
    <row r="3" spans="1:2" ht="15" customHeight="1">
      <c r="A3" s="29"/>
      <c r="B3" s="25"/>
    </row>
    <row r="4" spans="1:2" ht="15" customHeight="1">
      <c r="A4" s="29"/>
      <c r="B4" s="25" t="s">
        <v>372</v>
      </c>
    </row>
    <row r="5" spans="1:2" ht="15" customHeight="1">
      <c r="A5" s="15" t="s">
        <v>467</v>
      </c>
      <c r="B5" s="13" t="s">
        <v>380</v>
      </c>
    </row>
    <row r="6" spans="1:2" ht="15" customHeight="1">
      <c r="A6" s="6"/>
      <c r="B6" s="14" t="s">
        <v>7</v>
      </c>
    </row>
    <row r="7" spans="1:2" ht="15" customHeight="1">
      <c r="A7" s="219" t="s">
        <v>468</v>
      </c>
      <c r="B7" s="218"/>
    </row>
    <row r="8" spans="1:5" ht="15" customHeight="1">
      <c r="A8" s="220" t="s">
        <v>626</v>
      </c>
      <c r="B8" s="140">
        <v>445</v>
      </c>
      <c r="C8" s="122"/>
      <c r="D8" s="21"/>
      <c r="E8" s="21"/>
    </row>
    <row r="9" spans="1:5" ht="15" customHeight="1">
      <c r="A9" s="141" t="s">
        <v>258</v>
      </c>
      <c r="B9" s="221">
        <v>186</v>
      </c>
      <c r="C9" s="122"/>
      <c r="D9" s="22"/>
      <c r="E9" s="21"/>
    </row>
    <row r="10" spans="1:5" ht="15" customHeight="1">
      <c r="A10" s="141" t="s">
        <v>469</v>
      </c>
      <c r="B10" s="221">
        <v>170</v>
      </c>
      <c r="C10" s="122"/>
      <c r="D10" s="22"/>
      <c r="E10" s="21"/>
    </row>
    <row r="11" spans="1:5" ht="15" customHeight="1">
      <c r="A11" s="141" t="s">
        <v>470</v>
      </c>
      <c r="B11" s="221">
        <v>212</v>
      </c>
      <c r="C11" s="122"/>
      <c r="D11" s="21"/>
      <c r="E11" s="21"/>
    </row>
    <row r="12" spans="1:5" ht="15" customHeight="1">
      <c r="A12" s="141" t="s">
        <v>471</v>
      </c>
      <c r="B12" s="221">
        <v>85</v>
      </c>
      <c r="C12" s="122"/>
      <c r="D12" s="22"/>
      <c r="E12" s="21"/>
    </row>
    <row r="13" spans="1:5" ht="15" customHeight="1">
      <c r="A13" s="142" t="s">
        <v>472</v>
      </c>
      <c r="B13" s="139">
        <v>90</v>
      </c>
      <c r="C13" s="122"/>
      <c r="D13" s="22"/>
      <c r="E13" s="21"/>
    </row>
    <row r="14" spans="1:2" ht="15" customHeight="1">
      <c r="A14" s="222" t="s">
        <v>473</v>
      </c>
      <c r="B14" s="218"/>
    </row>
    <row r="15" spans="1:2" ht="15" customHeight="1">
      <c r="A15" s="133" t="s">
        <v>474</v>
      </c>
      <c r="B15" s="140">
        <v>424</v>
      </c>
    </row>
    <row r="16" spans="1:2" ht="15" customHeight="1">
      <c r="A16" s="141" t="s">
        <v>475</v>
      </c>
      <c r="B16" s="221">
        <v>742</v>
      </c>
    </row>
    <row r="17" spans="1:2" ht="15" customHeight="1">
      <c r="A17" s="141" t="s">
        <v>476</v>
      </c>
      <c r="B17" s="221">
        <v>339</v>
      </c>
    </row>
    <row r="18" spans="1:2" ht="15" customHeight="1">
      <c r="A18" s="141" t="s">
        <v>477</v>
      </c>
      <c r="B18" s="221">
        <v>186</v>
      </c>
    </row>
    <row r="19" spans="1:2" ht="15" customHeight="1">
      <c r="A19" s="141" t="s">
        <v>478</v>
      </c>
      <c r="B19" s="221">
        <v>106</v>
      </c>
    </row>
    <row r="20" spans="1:2" ht="15" customHeight="1">
      <c r="A20" s="223" t="s">
        <v>758</v>
      </c>
      <c r="B20" s="221">
        <v>1685</v>
      </c>
    </row>
    <row r="21" spans="1:2" ht="15" customHeight="1">
      <c r="A21" s="133" t="s">
        <v>759</v>
      </c>
      <c r="B21" s="140">
        <v>477</v>
      </c>
    </row>
    <row r="22" spans="1:2" ht="15" customHeight="1">
      <c r="A22" s="142" t="s">
        <v>760</v>
      </c>
      <c r="B22" s="139"/>
    </row>
    <row r="23" spans="1:2" ht="15" customHeight="1">
      <c r="A23" s="133" t="s">
        <v>479</v>
      </c>
      <c r="B23" s="140">
        <v>403</v>
      </c>
    </row>
    <row r="24" spans="1:2" ht="15" customHeight="1">
      <c r="A24" s="224" t="s">
        <v>761</v>
      </c>
      <c r="B24" s="139"/>
    </row>
    <row r="25" spans="1:2" ht="15" customHeight="1">
      <c r="A25" s="190" t="s">
        <v>480</v>
      </c>
      <c r="B25" s="140">
        <v>933</v>
      </c>
    </row>
    <row r="26" spans="1:2" ht="15" customHeight="1">
      <c r="A26" s="224" t="s">
        <v>762</v>
      </c>
      <c r="B26" s="139"/>
    </row>
    <row r="27" spans="1:2" ht="15" customHeight="1">
      <c r="A27" s="190" t="s">
        <v>481</v>
      </c>
      <c r="B27" s="140">
        <v>1802</v>
      </c>
    </row>
    <row r="28" spans="1:2" ht="15" customHeight="1">
      <c r="A28" s="142" t="s">
        <v>763</v>
      </c>
      <c r="B28" s="139">
        <v>742</v>
      </c>
    </row>
    <row r="29" spans="1:2" ht="15" customHeight="1">
      <c r="A29" s="225" t="s">
        <v>482</v>
      </c>
      <c r="B29" s="218"/>
    </row>
    <row r="30" spans="1:2" ht="15" customHeight="1">
      <c r="A30" s="3" t="s">
        <v>483</v>
      </c>
      <c r="B30" s="78"/>
    </row>
    <row r="31" spans="1:2" ht="15" customHeight="1">
      <c r="A31" s="133" t="s">
        <v>484</v>
      </c>
      <c r="B31" s="140">
        <v>0.34</v>
      </c>
    </row>
    <row r="32" spans="1:2" ht="15" customHeight="1">
      <c r="A32" s="6" t="s">
        <v>485</v>
      </c>
      <c r="B32" s="78"/>
    </row>
    <row r="33" spans="1:2" ht="15" customHeight="1">
      <c r="A33" s="17" t="s">
        <v>486</v>
      </c>
      <c r="B33" s="124">
        <v>0.34</v>
      </c>
    </row>
    <row r="39" spans="1:2" ht="15" customHeight="1">
      <c r="A39" s="21"/>
      <c r="B39" s="9"/>
    </row>
    <row r="40" ht="15" customHeight="1">
      <c r="B40" s="10"/>
    </row>
  </sheetData>
  <sheetProtection/>
  <printOptions/>
  <pageMargins left="0.7874015748031497" right="0" top="0.5905511811023623" bottom="0.3937007874015748" header="0" footer="0"/>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pageSetUpPr fitToPage="1"/>
  </sheetPr>
  <dimension ref="A1:D50"/>
  <sheetViews>
    <sheetView zoomScalePageLayoutView="0" workbookViewId="0" topLeftCell="A1">
      <selection activeCell="B31" sqref="B31"/>
    </sheetView>
  </sheetViews>
  <sheetFormatPr defaultColWidth="8.875" defaultRowHeight="12.75"/>
  <cols>
    <col min="1" max="1" width="81.125" style="10" customWidth="1"/>
    <col min="2" max="2" width="14.25390625" style="10" customWidth="1"/>
    <col min="3" max="3" width="15.75390625" style="10" customWidth="1"/>
    <col min="4" max="4" width="15.125" style="10" customWidth="1"/>
    <col min="5" max="5" width="9.125" style="10" customWidth="1"/>
    <col min="6" max="16384" width="8.875" style="10" customWidth="1"/>
  </cols>
  <sheetData>
    <row r="1" spans="1:2" ht="15.75">
      <c r="A1" s="144" t="s">
        <v>487</v>
      </c>
      <c r="B1" s="144"/>
    </row>
    <row r="2" spans="1:2" ht="15.75">
      <c r="A2" s="144" t="s">
        <v>488</v>
      </c>
      <c r="B2" s="144"/>
    </row>
    <row r="3" spans="1:2" ht="15.75">
      <c r="A3" s="29" t="s">
        <v>144</v>
      </c>
      <c r="B3" s="144"/>
    </row>
    <row r="4" spans="2:4" ht="15.75">
      <c r="B4" s="23" t="s">
        <v>373</v>
      </c>
      <c r="C4" s="21"/>
      <c r="D4" s="21"/>
    </row>
    <row r="5" spans="1:4" ht="15.75">
      <c r="A5" s="15" t="s">
        <v>33</v>
      </c>
      <c r="B5" s="13" t="s">
        <v>380</v>
      </c>
      <c r="C5" s="21"/>
      <c r="D5" s="9"/>
    </row>
    <row r="6" spans="1:4" ht="15.75">
      <c r="A6" s="17"/>
      <c r="B6" s="16" t="s">
        <v>7</v>
      </c>
      <c r="C6" s="27"/>
      <c r="D6" s="21"/>
    </row>
    <row r="7" spans="1:4" ht="15.75">
      <c r="A7" s="226" t="s">
        <v>489</v>
      </c>
      <c r="B7" s="417">
        <v>1200</v>
      </c>
      <c r="C7" s="27"/>
      <c r="D7" s="21"/>
    </row>
    <row r="8" spans="1:4" ht="15.75">
      <c r="A8" s="141" t="s">
        <v>490</v>
      </c>
      <c r="B8" s="412">
        <v>200</v>
      </c>
      <c r="C8" s="22"/>
      <c r="D8" s="22"/>
    </row>
    <row r="9" spans="1:4" ht="15.75">
      <c r="A9" s="142" t="s">
        <v>491</v>
      </c>
      <c r="B9" s="413"/>
      <c r="C9" s="22"/>
      <c r="D9" s="22"/>
    </row>
    <row r="10" spans="1:4" ht="15.75">
      <c r="A10" s="133" t="s">
        <v>492</v>
      </c>
      <c r="B10" s="414">
        <v>350</v>
      </c>
      <c r="C10" s="22"/>
      <c r="D10" s="22"/>
    </row>
    <row r="11" spans="1:4" ht="15.75">
      <c r="A11" s="141" t="s">
        <v>493</v>
      </c>
      <c r="B11" s="412">
        <v>350</v>
      </c>
      <c r="C11" s="22"/>
      <c r="D11" s="22"/>
    </row>
    <row r="12" spans="1:4" ht="15.75">
      <c r="A12" s="141" t="s">
        <v>494</v>
      </c>
      <c r="B12" s="412">
        <v>950</v>
      </c>
      <c r="C12" s="22"/>
      <c r="D12" s="22"/>
    </row>
    <row r="13" spans="1:4" ht="15.75">
      <c r="A13" s="141" t="s">
        <v>495</v>
      </c>
      <c r="B13" s="412">
        <v>69</v>
      </c>
      <c r="C13" s="22"/>
      <c r="D13" s="22"/>
    </row>
    <row r="14" spans="1:4" ht="15.75">
      <c r="A14" s="141" t="s">
        <v>496</v>
      </c>
      <c r="B14" s="412">
        <v>286</v>
      </c>
      <c r="C14" s="22"/>
      <c r="D14" s="22"/>
    </row>
    <row r="15" spans="1:4" ht="15.75">
      <c r="A15" s="141" t="s">
        <v>497</v>
      </c>
      <c r="B15" s="412">
        <v>138</v>
      </c>
      <c r="C15" s="22"/>
      <c r="D15" s="22"/>
    </row>
    <row r="16" spans="1:4" ht="15.75">
      <c r="A16" s="142" t="s">
        <v>498</v>
      </c>
      <c r="B16" s="413"/>
      <c r="C16" s="22"/>
      <c r="D16" s="22"/>
    </row>
    <row r="17" spans="1:4" ht="15.75">
      <c r="A17" s="133" t="s">
        <v>499</v>
      </c>
      <c r="B17" s="414">
        <v>318</v>
      </c>
      <c r="C17" s="22"/>
      <c r="D17" s="22"/>
    </row>
    <row r="18" spans="1:4" ht="15.75">
      <c r="A18" s="141" t="s">
        <v>500</v>
      </c>
      <c r="B18" s="412">
        <v>170</v>
      </c>
      <c r="C18" s="22"/>
      <c r="D18" s="22"/>
    </row>
    <row r="19" spans="1:4" ht="15.75">
      <c r="A19" s="141" t="s">
        <v>501</v>
      </c>
      <c r="B19" s="412">
        <v>286</v>
      </c>
      <c r="C19" s="22"/>
      <c r="D19" s="22"/>
    </row>
    <row r="20" spans="1:4" ht="15.75">
      <c r="A20" s="141" t="s">
        <v>502</v>
      </c>
      <c r="B20" s="412">
        <v>403</v>
      </c>
      <c r="C20" s="22"/>
      <c r="D20" s="22"/>
    </row>
    <row r="21" spans="1:4" ht="15.75">
      <c r="A21" s="141" t="s">
        <v>503</v>
      </c>
      <c r="B21" s="412">
        <v>954</v>
      </c>
      <c r="C21" s="22"/>
      <c r="D21" s="22"/>
    </row>
    <row r="22" spans="1:4" ht="15.75">
      <c r="A22" s="142" t="s">
        <v>32</v>
      </c>
      <c r="B22" s="413"/>
      <c r="C22" s="22"/>
      <c r="D22" s="22"/>
    </row>
    <row r="23" spans="1:4" ht="15.75">
      <c r="A23" s="133" t="s">
        <v>504</v>
      </c>
      <c r="B23" s="414">
        <v>424</v>
      </c>
      <c r="C23" s="22"/>
      <c r="D23" s="22"/>
    </row>
    <row r="24" spans="1:4" ht="15.75">
      <c r="A24" s="142" t="s">
        <v>282</v>
      </c>
      <c r="B24" s="413"/>
      <c r="C24" s="22"/>
      <c r="D24" s="22"/>
    </row>
    <row r="25" spans="1:4" ht="15.75">
      <c r="A25" s="133" t="s">
        <v>505</v>
      </c>
      <c r="B25" s="414">
        <v>286</v>
      </c>
      <c r="C25" s="22"/>
      <c r="D25" s="22"/>
    </row>
    <row r="26" spans="1:4" ht="15.75">
      <c r="A26" s="141" t="s">
        <v>18</v>
      </c>
      <c r="B26" s="412">
        <v>403</v>
      </c>
      <c r="C26" s="22"/>
      <c r="D26" s="22"/>
    </row>
    <row r="27" spans="1:4" ht="15.75">
      <c r="A27" s="141" t="s">
        <v>19</v>
      </c>
      <c r="B27" s="412">
        <v>106</v>
      </c>
      <c r="C27" s="22"/>
      <c r="D27" s="22"/>
    </row>
    <row r="28" spans="1:4" ht="15.75">
      <c r="A28" s="141" t="s">
        <v>412</v>
      </c>
      <c r="B28" s="412">
        <v>530</v>
      </c>
      <c r="C28" s="22"/>
      <c r="D28" s="22"/>
    </row>
    <row r="29" spans="1:4" ht="15.75">
      <c r="A29" s="141" t="s">
        <v>20</v>
      </c>
      <c r="B29" s="412">
        <v>233</v>
      </c>
      <c r="C29" s="22"/>
      <c r="D29" s="22"/>
    </row>
    <row r="30" spans="1:4" ht="15.75">
      <c r="A30" s="141" t="s">
        <v>183</v>
      </c>
      <c r="B30" s="412">
        <v>1.6</v>
      </c>
      <c r="C30" s="22"/>
      <c r="D30" s="22"/>
    </row>
    <row r="31" spans="1:4" ht="15.75">
      <c r="A31" s="141" t="s">
        <v>21</v>
      </c>
      <c r="B31" s="412">
        <v>1200</v>
      </c>
      <c r="C31" s="22"/>
      <c r="D31" s="22"/>
    </row>
    <row r="32" spans="1:4" ht="15.75">
      <c r="A32" s="141" t="s">
        <v>139</v>
      </c>
      <c r="B32" s="412">
        <v>519</v>
      </c>
      <c r="C32" s="22"/>
      <c r="D32" s="22"/>
    </row>
    <row r="33" spans="1:4" ht="15.75">
      <c r="A33" s="141" t="s">
        <v>506</v>
      </c>
      <c r="B33" s="412">
        <v>95</v>
      </c>
      <c r="C33" s="22"/>
      <c r="D33" s="22"/>
    </row>
    <row r="34" spans="1:4" ht="15.75">
      <c r="A34" s="141" t="s">
        <v>507</v>
      </c>
      <c r="B34" s="412">
        <v>69</v>
      </c>
      <c r="C34" s="22"/>
      <c r="D34" s="22"/>
    </row>
    <row r="35" spans="1:4" ht="15.75">
      <c r="A35" s="141" t="s">
        <v>508</v>
      </c>
      <c r="B35" s="412">
        <v>42</v>
      </c>
      <c r="C35" s="22"/>
      <c r="D35" s="22"/>
    </row>
    <row r="36" spans="1:4" ht="15.75">
      <c r="A36" s="141" t="s">
        <v>509</v>
      </c>
      <c r="B36" s="412">
        <v>58</v>
      </c>
      <c r="C36" s="22"/>
      <c r="D36" s="22"/>
    </row>
    <row r="37" spans="1:4" ht="15.75">
      <c r="A37" s="141" t="s">
        <v>510</v>
      </c>
      <c r="B37" s="412">
        <v>742</v>
      </c>
      <c r="C37" s="22"/>
      <c r="D37" s="22"/>
    </row>
    <row r="38" spans="1:4" ht="15.75">
      <c r="A38" s="141" t="s">
        <v>511</v>
      </c>
      <c r="B38" s="412">
        <v>636</v>
      </c>
      <c r="C38" s="22"/>
      <c r="D38" s="22"/>
    </row>
    <row r="39" spans="1:4" ht="15.75">
      <c r="A39" s="142" t="s">
        <v>512</v>
      </c>
      <c r="B39" s="413"/>
      <c r="C39" s="22"/>
      <c r="D39" s="22"/>
    </row>
    <row r="40" spans="1:4" ht="15.75">
      <c r="A40" s="133" t="s">
        <v>513</v>
      </c>
      <c r="B40" s="414">
        <v>1166</v>
      </c>
      <c r="C40" s="22"/>
      <c r="D40" s="22"/>
    </row>
    <row r="41" spans="1:4" ht="15.75">
      <c r="A41" s="141" t="s">
        <v>514</v>
      </c>
      <c r="B41" s="412">
        <v>954</v>
      </c>
      <c r="C41" s="22"/>
      <c r="D41" s="22"/>
    </row>
    <row r="42" spans="1:4" ht="15.75">
      <c r="A42" s="141" t="s">
        <v>515</v>
      </c>
      <c r="B42" s="412">
        <v>32</v>
      </c>
      <c r="C42" s="22"/>
      <c r="D42" s="22"/>
    </row>
    <row r="43" spans="1:4" ht="15.75">
      <c r="A43" s="3" t="s">
        <v>516</v>
      </c>
      <c r="B43" s="415"/>
      <c r="C43" s="22"/>
      <c r="D43" s="22"/>
    </row>
    <row r="44" spans="1:4" ht="15.75">
      <c r="A44" s="7" t="s">
        <v>517</v>
      </c>
      <c r="B44" s="416">
        <v>4134</v>
      </c>
      <c r="C44" s="22"/>
      <c r="D44" s="22"/>
    </row>
    <row r="45" spans="1:4" ht="15.75">
      <c r="A45" s="21"/>
      <c r="B45" s="122"/>
      <c r="C45" s="22"/>
      <c r="D45" s="22"/>
    </row>
    <row r="46" spans="1:4" ht="15.75">
      <c r="A46" s="11" t="s">
        <v>273</v>
      </c>
      <c r="C46" s="21"/>
      <c r="D46" s="21"/>
    </row>
    <row r="47" ht="15.75">
      <c r="A47" s="10" t="s">
        <v>518</v>
      </c>
    </row>
    <row r="48" ht="15.75">
      <c r="A48" s="10" t="s">
        <v>274</v>
      </c>
    </row>
    <row r="49" ht="15.75">
      <c r="A49" s="10" t="s">
        <v>630</v>
      </c>
    </row>
    <row r="50" ht="15.75">
      <c r="A50" s="10" t="s">
        <v>519</v>
      </c>
    </row>
  </sheetData>
  <sheetProtection/>
  <printOptions/>
  <pageMargins left="0.4724409448818898" right="0.03937007874015748" top="0.5905511811023623" bottom="0.5905511811023623" header="0" footer="0"/>
  <pageSetup fitToHeight="1" fitToWidth="1" horizontalDpi="600" verticalDpi="600" orientation="portrait" paperSize="9" scale="98" r:id="rId1"/>
</worksheet>
</file>

<file path=xl/worksheets/sheet12.xml><?xml version="1.0" encoding="utf-8"?>
<worksheet xmlns="http://schemas.openxmlformats.org/spreadsheetml/2006/main" xmlns:r="http://schemas.openxmlformats.org/officeDocument/2006/relationships">
  <sheetPr>
    <pageSetUpPr fitToPage="1"/>
  </sheetPr>
  <dimension ref="A1:D81"/>
  <sheetViews>
    <sheetView zoomScalePageLayoutView="0" workbookViewId="0" topLeftCell="A1">
      <selection activeCell="AN36" sqref="AN36"/>
    </sheetView>
  </sheetViews>
  <sheetFormatPr defaultColWidth="9.00390625" defaultRowHeight="12.75"/>
  <cols>
    <col min="1" max="1" width="5.125" style="82" customWidth="1"/>
    <col min="2" max="2" width="65.875" style="82" customWidth="1"/>
    <col min="3" max="3" width="13.125" style="82" customWidth="1"/>
    <col min="4" max="4" width="12.625" style="82" customWidth="1"/>
    <col min="5" max="82" width="0.875" style="82" customWidth="1"/>
    <col min="83" max="125" width="1.37890625" style="82" customWidth="1"/>
    <col min="126" max="155" width="1.00390625" style="82" customWidth="1"/>
    <col min="156" max="16384" width="9.125" style="82" customWidth="1"/>
  </cols>
  <sheetData>
    <row r="1" spans="1:4" ht="38.25" customHeight="1">
      <c r="A1" s="709" t="s">
        <v>884</v>
      </c>
      <c r="B1" s="709"/>
      <c r="C1" s="709"/>
      <c r="D1" s="709"/>
    </row>
    <row r="2" spans="1:4" ht="15" customHeight="1">
      <c r="A2" s="659"/>
      <c r="B2" s="659"/>
      <c r="C2" s="659"/>
      <c r="D2" s="659"/>
    </row>
    <row r="3" ht="12.75">
      <c r="D3" s="683" t="s">
        <v>374</v>
      </c>
    </row>
    <row r="4" spans="1:4" ht="29.25" customHeight="1">
      <c r="A4" s="660" t="s">
        <v>198</v>
      </c>
      <c r="B4" s="660" t="s">
        <v>199</v>
      </c>
      <c r="C4" s="661" t="s">
        <v>265</v>
      </c>
      <c r="D4" s="661" t="s">
        <v>885</v>
      </c>
    </row>
    <row r="5" spans="1:4" s="684" customFormat="1" ht="12.75">
      <c r="A5" s="710" t="s">
        <v>886</v>
      </c>
      <c r="B5" s="711"/>
      <c r="C5" s="711"/>
      <c r="D5" s="712"/>
    </row>
    <row r="6" spans="1:4" ht="15" customHeight="1">
      <c r="A6" s="662" t="s">
        <v>201</v>
      </c>
      <c r="B6" s="663" t="s">
        <v>887</v>
      </c>
      <c r="C6" s="664" t="s">
        <v>70</v>
      </c>
      <c r="D6" s="665">
        <v>1100</v>
      </c>
    </row>
    <row r="7" spans="1:4" ht="15" customHeight="1">
      <c r="A7" s="666" t="s">
        <v>203</v>
      </c>
      <c r="B7" s="667" t="s">
        <v>1002</v>
      </c>
      <c r="C7" s="668" t="s">
        <v>70</v>
      </c>
      <c r="D7" s="669">
        <v>615</v>
      </c>
    </row>
    <row r="8" spans="1:4" ht="15" customHeight="1">
      <c r="A8" s="666" t="s">
        <v>205</v>
      </c>
      <c r="B8" s="667" t="s">
        <v>1003</v>
      </c>
      <c r="C8" s="668" t="s">
        <v>70</v>
      </c>
      <c r="D8" s="669">
        <v>625</v>
      </c>
    </row>
    <row r="9" spans="1:4" ht="15" customHeight="1">
      <c r="A9" s="666" t="s">
        <v>207</v>
      </c>
      <c r="B9" s="667" t="s">
        <v>888</v>
      </c>
      <c r="C9" s="668" t="s">
        <v>70</v>
      </c>
      <c r="D9" s="669">
        <v>770</v>
      </c>
    </row>
    <row r="10" spans="1:4" ht="15" customHeight="1">
      <c r="A10" s="666" t="s">
        <v>209</v>
      </c>
      <c r="B10" s="667" t="s">
        <v>889</v>
      </c>
      <c r="C10" s="668" t="s">
        <v>70</v>
      </c>
      <c r="D10" s="669">
        <v>660</v>
      </c>
    </row>
    <row r="11" spans="1:4" ht="15" customHeight="1">
      <c r="A11" s="666" t="s">
        <v>177</v>
      </c>
      <c r="B11" s="667" t="s">
        <v>890</v>
      </c>
      <c r="C11" s="668" t="s">
        <v>70</v>
      </c>
      <c r="D11" s="669">
        <v>880</v>
      </c>
    </row>
    <row r="12" spans="1:4" ht="15" customHeight="1">
      <c r="A12" s="666" t="s">
        <v>179</v>
      </c>
      <c r="B12" s="667" t="s">
        <v>1004</v>
      </c>
      <c r="C12" s="668" t="s">
        <v>70</v>
      </c>
      <c r="D12" s="669">
        <v>1100</v>
      </c>
    </row>
    <row r="13" spans="1:4" ht="15" customHeight="1">
      <c r="A13" s="666" t="s">
        <v>180</v>
      </c>
      <c r="B13" s="667" t="s">
        <v>1005</v>
      </c>
      <c r="C13" s="668" t="s">
        <v>70</v>
      </c>
      <c r="D13" s="669">
        <v>940</v>
      </c>
    </row>
    <row r="14" spans="1:4" ht="30" customHeight="1">
      <c r="A14" s="666" t="s">
        <v>181</v>
      </c>
      <c r="B14" s="667" t="s">
        <v>1006</v>
      </c>
      <c r="C14" s="668" t="s">
        <v>70</v>
      </c>
      <c r="D14" s="669">
        <v>920</v>
      </c>
    </row>
    <row r="15" spans="1:4" ht="15" customHeight="1">
      <c r="A15" s="666" t="s">
        <v>182</v>
      </c>
      <c r="B15" s="667" t="s">
        <v>1007</v>
      </c>
      <c r="C15" s="668" t="s">
        <v>70</v>
      </c>
      <c r="D15" s="669">
        <v>460</v>
      </c>
    </row>
    <row r="16" spans="1:4" ht="15" customHeight="1">
      <c r="A16" s="666" t="s">
        <v>891</v>
      </c>
      <c r="B16" s="667" t="s">
        <v>1008</v>
      </c>
      <c r="C16" s="668" t="s">
        <v>70</v>
      </c>
      <c r="D16" s="669">
        <v>410</v>
      </c>
    </row>
    <row r="17" spans="1:4" ht="30" customHeight="1">
      <c r="A17" s="666" t="s">
        <v>892</v>
      </c>
      <c r="B17" s="667" t="s">
        <v>1009</v>
      </c>
      <c r="C17" s="668" t="s">
        <v>70</v>
      </c>
      <c r="D17" s="669">
        <v>710</v>
      </c>
    </row>
    <row r="18" spans="1:4" ht="15" customHeight="1">
      <c r="A18" s="666" t="s">
        <v>893</v>
      </c>
      <c r="B18" s="667" t="s">
        <v>894</v>
      </c>
      <c r="C18" s="668" t="s">
        <v>70</v>
      </c>
      <c r="D18" s="669">
        <v>320</v>
      </c>
    </row>
    <row r="19" spans="1:4" ht="15" customHeight="1">
      <c r="A19" s="666" t="s">
        <v>895</v>
      </c>
      <c r="B19" s="667" t="s">
        <v>896</v>
      </c>
      <c r="C19" s="668" t="s">
        <v>70</v>
      </c>
      <c r="D19" s="669">
        <v>390</v>
      </c>
    </row>
    <row r="20" spans="1:4" ht="15" customHeight="1">
      <c r="A20" s="666" t="s">
        <v>897</v>
      </c>
      <c r="B20" s="667" t="s">
        <v>898</v>
      </c>
      <c r="C20" s="668" t="s">
        <v>70</v>
      </c>
      <c r="D20" s="669">
        <v>770</v>
      </c>
    </row>
    <row r="21" spans="1:4" ht="15" customHeight="1">
      <c r="A21" s="666" t="s">
        <v>899</v>
      </c>
      <c r="B21" s="667" t="s">
        <v>900</v>
      </c>
      <c r="C21" s="668" t="s">
        <v>70</v>
      </c>
      <c r="D21" s="669">
        <v>710</v>
      </c>
    </row>
    <row r="22" spans="1:4" ht="30" customHeight="1">
      <c r="A22" s="666" t="s">
        <v>901</v>
      </c>
      <c r="B22" s="667" t="s">
        <v>902</v>
      </c>
      <c r="C22" s="668" t="s">
        <v>70</v>
      </c>
      <c r="D22" s="669">
        <v>740</v>
      </c>
    </row>
    <row r="23" spans="1:4" ht="15" customHeight="1">
      <c r="A23" s="666" t="s">
        <v>903</v>
      </c>
      <c r="B23" s="667" t="s">
        <v>904</v>
      </c>
      <c r="C23" s="668" t="s">
        <v>70</v>
      </c>
      <c r="D23" s="669">
        <v>870</v>
      </c>
    </row>
    <row r="24" spans="1:4" ht="15" customHeight="1">
      <c r="A24" s="666" t="s">
        <v>905</v>
      </c>
      <c r="B24" s="667" t="s">
        <v>906</v>
      </c>
      <c r="C24" s="668" t="s">
        <v>70</v>
      </c>
      <c r="D24" s="669">
        <v>1420</v>
      </c>
    </row>
    <row r="25" spans="1:4" ht="15" customHeight="1">
      <c r="A25" s="666" t="s">
        <v>907</v>
      </c>
      <c r="B25" s="667" t="s">
        <v>1010</v>
      </c>
      <c r="C25" s="668" t="s">
        <v>70</v>
      </c>
      <c r="D25" s="669">
        <v>555</v>
      </c>
    </row>
    <row r="26" spans="1:4" ht="15" customHeight="1">
      <c r="A26" s="666" t="s">
        <v>908</v>
      </c>
      <c r="B26" s="667" t="s">
        <v>909</v>
      </c>
      <c r="C26" s="668" t="s">
        <v>70</v>
      </c>
      <c r="D26" s="669">
        <v>560</v>
      </c>
    </row>
    <row r="27" spans="1:4" ht="15" customHeight="1">
      <c r="A27" s="670" t="s">
        <v>910</v>
      </c>
      <c r="B27" s="671" t="s">
        <v>1011</v>
      </c>
      <c r="C27" s="672" t="s">
        <v>70</v>
      </c>
      <c r="D27" s="673">
        <v>1950</v>
      </c>
    </row>
    <row r="28" spans="1:4" s="684" customFormat="1" ht="16.5" customHeight="1">
      <c r="A28" s="710" t="s">
        <v>911</v>
      </c>
      <c r="B28" s="711"/>
      <c r="C28" s="711"/>
      <c r="D28" s="712"/>
    </row>
    <row r="29" spans="1:4" ht="15" customHeight="1">
      <c r="A29" s="662" t="s">
        <v>267</v>
      </c>
      <c r="B29" s="663" t="s">
        <v>912</v>
      </c>
      <c r="C29" s="664" t="s">
        <v>70</v>
      </c>
      <c r="D29" s="665">
        <v>1930</v>
      </c>
    </row>
    <row r="30" spans="1:4" ht="30" customHeight="1">
      <c r="A30" s="666" t="s">
        <v>268</v>
      </c>
      <c r="B30" s="667" t="s">
        <v>913</v>
      </c>
      <c r="C30" s="668" t="s">
        <v>70</v>
      </c>
      <c r="D30" s="669">
        <v>1950</v>
      </c>
    </row>
    <row r="31" spans="1:4" ht="15" customHeight="1">
      <c r="A31" s="666" t="s">
        <v>269</v>
      </c>
      <c r="B31" s="667" t="s">
        <v>914</v>
      </c>
      <c r="C31" s="668" t="s">
        <v>70</v>
      </c>
      <c r="D31" s="669">
        <v>1920</v>
      </c>
    </row>
    <row r="32" spans="1:4" ht="30" customHeight="1">
      <c r="A32" s="666" t="s">
        <v>915</v>
      </c>
      <c r="B32" s="667" t="s">
        <v>916</v>
      </c>
      <c r="C32" s="668" t="s">
        <v>70</v>
      </c>
      <c r="D32" s="669">
        <v>1960</v>
      </c>
    </row>
    <row r="33" spans="1:4" ht="30" customHeight="1">
      <c r="A33" s="666" t="s">
        <v>917</v>
      </c>
      <c r="B33" s="667" t="s">
        <v>918</v>
      </c>
      <c r="C33" s="668" t="s">
        <v>70</v>
      </c>
      <c r="D33" s="669">
        <v>1820</v>
      </c>
    </row>
    <row r="34" spans="1:4" ht="30" customHeight="1">
      <c r="A34" s="666" t="s">
        <v>919</v>
      </c>
      <c r="B34" s="667" t="s">
        <v>1012</v>
      </c>
      <c r="C34" s="668" t="s">
        <v>70</v>
      </c>
      <c r="D34" s="669">
        <v>1960</v>
      </c>
    </row>
    <row r="35" spans="1:4" ht="15" customHeight="1">
      <c r="A35" s="666" t="s">
        <v>920</v>
      </c>
      <c r="B35" s="667" t="s">
        <v>921</v>
      </c>
      <c r="C35" s="668" t="s">
        <v>70</v>
      </c>
      <c r="D35" s="669">
        <v>1370</v>
      </c>
    </row>
    <row r="36" spans="1:4" ht="15" customHeight="1">
      <c r="A36" s="666" t="s">
        <v>922</v>
      </c>
      <c r="B36" s="667" t="s">
        <v>923</v>
      </c>
      <c r="C36" s="668" t="s">
        <v>70</v>
      </c>
      <c r="D36" s="669">
        <v>1570</v>
      </c>
    </row>
    <row r="37" spans="1:4" ht="15" customHeight="1">
      <c r="A37" s="666" t="s">
        <v>924</v>
      </c>
      <c r="B37" s="667" t="s">
        <v>925</v>
      </c>
      <c r="C37" s="668" t="s">
        <v>70</v>
      </c>
      <c r="D37" s="669">
        <v>1130</v>
      </c>
    </row>
    <row r="38" spans="1:4" ht="15" customHeight="1">
      <c r="A38" s="666" t="s">
        <v>926</v>
      </c>
      <c r="B38" s="667" t="s">
        <v>927</v>
      </c>
      <c r="C38" s="668" t="s">
        <v>70</v>
      </c>
      <c r="D38" s="669">
        <v>1240</v>
      </c>
    </row>
    <row r="39" spans="1:4" ht="15" customHeight="1">
      <c r="A39" s="666" t="s">
        <v>928</v>
      </c>
      <c r="B39" s="667" t="s">
        <v>929</v>
      </c>
      <c r="C39" s="668" t="s">
        <v>70</v>
      </c>
      <c r="D39" s="669">
        <v>1755</v>
      </c>
    </row>
    <row r="40" spans="1:4" ht="15" customHeight="1">
      <c r="A40" s="666" t="s">
        <v>930</v>
      </c>
      <c r="B40" s="667" t="s">
        <v>931</v>
      </c>
      <c r="C40" s="668" t="s">
        <v>70</v>
      </c>
      <c r="D40" s="669">
        <v>1680</v>
      </c>
    </row>
    <row r="41" spans="1:4" ht="15" customHeight="1">
      <c r="A41" s="666" t="s">
        <v>932</v>
      </c>
      <c r="B41" s="667" t="s">
        <v>933</v>
      </c>
      <c r="C41" s="668" t="s">
        <v>70</v>
      </c>
      <c r="D41" s="669">
        <v>1960</v>
      </c>
    </row>
    <row r="42" spans="1:4" ht="15" customHeight="1">
      <c r="A42" s="666" t="s">
        <v>934</v>
      </c>
      <c r="B42" s="667" t="s">
        <v>935</v>
      </c>
      <c r="C42" s="668" t="s">
        <v>70</v>
      </c>
      <c r="D42" s="669">
        <v>1880</v>
      </c>
    </row>
    <row r="43" spans="1:4" ht="15" customHeight="1">
      <c r="A43" s="666" t="s">
        <v>936</v>
      </c>
      <c r="B43" s="667" t="s">
        <v>937</v>
      </c>
      <c r="C43" s="668" t="s">
        <v>70</v>
      </c>
      <c r="D43" s="669">
        <v>990</v>
      </c>
    </row>
    <row r="44" spans="1:4" ht="30.75" customHeight="1">
      <c r="A44" s="666" t="s">
        <v>938</v>
      </c>
      <c r="B44" s="667" t="s">
        <v>1013</v>
      </c>
      <c r="C44" s="668" t="s">
        <v>70</v>
      </c>
      <c r="D44" s="669">
        <v>1040</v>
      </c>
    </row>
    <row r="45" spans="1:4" ht="15" customHeight="1">
      <c r="A45" s="666" t="s">
        <v>939</v>
      </c>
      <c r="B45" s="667" t="s">
        <v>940</v>
      </c>
      <c r="C45" s="668" t="s">
        <v>70</v>
      </c>
      <c r="D45" s="669">
        <v>2150</v>
      </c>
    </row>
    <row r="46" spans="1:4" ht="15" customHeight="1">
      <c r="A46" s="666" t="s">
        <v>941</v>
      </c>
      <c r="B46" s="667" t="s">
        <v>942</v>
      </c>
      <c r="C46" s="668" t="s">
        <v>70</v>
      </c>
      <c r="D46" s="669">
        <v>2200</v>
      </c>
    </row>
    <row r="47" spans="1:4" ht="15" customHeight="1">
      <c r="A47" s="666" t="s">
        <v>943</v>
      </c>
      <c r="B47" s="667" t="s">
        <v>944</v>
      </c>
      <c r="C47" s="668" t="s">
        <v>70</v>
      </c>
      <c r="D47" s="669">
        <v>2160</v>
      </c>
    </row>
    <row r="48" spans="1:4" ht="60" customHeight="1">
      <c r="A48" s="666" t="s">
        <v>945</v>
      </c>
      <c r="B48" s="667" t="s">
        <v>946</v>
      </c>
      <c r="C48" s="668" t="s">
        <v>70</v>
      </c>
      <c r="D48" s="669">
        <v>450</v>
      </c>
    </row>
    <row r="49" spans="1:4" ht="15" customHeight="1">
      <c r="A49" s="666" t="s">
        <v>947</v>
      </c>
      <c r="B49" s="667" t="s">
        <v>948</v>
      </c>
      <c r="C49" s="668" t="s">
        <v>70</v>
      </c>
      <c r="D49" s="669">
        <v>655</v>
      </c>
    </row>
    <row r="50" spans="1:4" ht="15" customHeight="1">
      <c r="A50" s="666" t="s">
        <v>949</v>
      </c>
      <c r="B50" s="667" t="s">
        <v>950</v>
      </c>
      <c r="C50" s="668" t="s">
        <v>70</v>
      </c>
      <c r="D50" s="669">
        <v>720</v>
      </c>
    </row>
    <row r="51" spans="1:4" ht="15" customHeight="1">
      <c r="A51" s="666" t="s">
        <v>951</v>
      </c>
      <c r="B51" s="667" t="s">
        <v>952</v>
      </c>
      <c r="C51" s="668" t="s">
        <v>70</v>
      </c>
      <c r="D51" s="669">
        <v>610</v>
      </c>
    </row>
    <row r="52" spans="1:4" ht="30" customHeight="1">
      <c r="A52" s="666" t="s">
        <v>953</v>
      </c>
      <c r="B52" s="667" t="s">
        <v>954</v>
      </c>
      <c r="C52" s="668" t="s">
        <v>70</v>
      </c>
      <c r="D52" s="669">
        <v>660</v>
      </c>
    </row>
    <row r="53" spans="1:4" ht="15" customHeight="1">
      <c r="A53" s="666" t="s">
        <v>955</v>
      </c>
      <c r="B53" s="667" t="s">
        <v>956</v>
      </c>
      <c r="C53" s="668" t="s">
        <v>70</v>
      </c>
      <c r="D53" s="669">
        <v>610</v>
      </c>
    </row>
    <row r="54" spans="1:4" ht="30" customHeight="1">
      <c r="A54" s="670" t="s">
        <v>957</v>
      </c>
      <c r="B54" s="671" t="s">
        <v>1014</v>
      </c>
      <c r="C54" s="672" t="s">
        <v>70</v>
      </c>
      <c r="D54" s="673">
        <v>590</v>
      </c>
    </row>
    <row r="55" spans="1:4" s="684" customFormat="1" ht="16.5" customHeight="1">
      <c r="A55" s="710" t="s">
        <v>958</v>
      </c>
      <c r="B55" s="711"/>
      <c r="C55" s="711"/>
      <c r="D55" s="712"/>
    </row>
    <row r="56" spans="1:4" ht="15" customHeight="1">
      <c r="A56" s="662" t="s">
        <v>959</v>
      </c>
      <c r="B56" s="663" t="s">
        <v>960</v>
      </c>
      <c r="C56" s="664" t="s">
        <v>70</v>
      </c>
      <c r="D56" s="665">
        <v>340</v>
      </c>
    </row>
    <row r="57" spans="1:4" ht="15" customHeight="1">
      <c r="A57" s="666" t="s">
        <v>961</v>
      </c>
      <c r="B57" s="667" t="s">
        <v>1015</v>
      </c>
      <c r="C57" s="668" t="s">
        <v>70</v>
      </c>
      <c r="D57" s="669">
        <v>200</v>
      </c>
    </row>
    <row r="58" spans="1:4" ht="15" customHeight="1">
      <c r="A58" s="666" t="s">
        <v>962</v>
      </c>
      <c r="B58" s="667" t="s">
        <v>1016</v>
      </c>
      <c r="C58" s="668" t="s">
        <v>70</v>
      </c>
      <c r="D58" s="669">
        <v>340</v>
      </c>
    </row>
    <row r="59" spans="1:4" ht="15" customHeight="1">
      <c r="A59" s="666" t="s">
        <v>963</v>
      </c>
      <c r="B59" s="667" t="s">
        <v>964</v>
      </c>
      <c r="C59" s="668" t="s">
        <v>70</v>
      </c>
      <c r="D59" s="669">
        <v>400</v>
      </c>
    </row>
    <row r="60" spans="1:4" ht="30" customHeight="1">
      <c r="A60" s="666" t="s">
        <v>965</v>
      </c>
      <c r="B60" s="667" t="s">
        <v>966</v>
      </c>
      <c r="C60" s="668" t="s">
        <v>70</v>
      </c>
      <c r="D60" s="669">
        <v>400</v>
      </c>
    </row>
    <row r="61" spans="1:4" ht="30" customHeight="1">
      <c r="A61" s="666" t="s">
        <v>967</v>
      </c>
      <c r="B61" s="667" t="s">
        <v>968</v>
      </c>
      <c r="C61" s="668" t="s">
        <v>70</v>
      </c>
      <c r="D61" s="669">
        <v>400</v>
      </c>
    </row>
    <row r="62" spans="1:4" ht="15" customHeight="1">
      <c r="A62" s="666" t="s">
        <v>969</v>
      </c>
      <c r="B62" s="667" t="s">
        <v>970</v>
      </c>
      <c r="C62" s="668" t="s">
        <v>70</v>
      </c>
      <c r="D62" s="669">
        <v>280</v>
      </c>
    </row>
    <row r="63" spans="1:4" ht="15" customHeight="1">
      <c r="A63" s="666" t="s">
        <v>971</v>
      </c>
      <c r="B63" s="667" t="s">
        <v>972</v>
      </c>
      <c r="C63" s="668" t="s">
        <v>70</v>
      </c>
      <c r="D63" s="669">
        <v>380</v>
      </c>
    </row>
    <row r="64" spans="1:4" ht="15" customHeight="1">
      <c r="A64" s="666" t="s">
        <v>973</v>
      </c>
      <c r="B64" s="667" t="s">
        <v>974</v>
      </c>
      <c r="C64" s="668" t="s">
        <v>70</v>
      </c>
      <c r="D64" s="669">
        <v>280</v>
      </c>
    </row>
    <row r="65" spans="1:4" ht="15" customHeight="1">
      <c r="A65" s="666" t="s">
        <v>975</v>
      </c>
      <c r="B65" s="667" t="s">
        <v>976</v>
      </c>
      <c r="C65" s="668" t="s">
        <v>70</v>
      </c>
      <c r="D65" s="669">
        <v>380</v>
      </c>
    </row>
    <row r="66" spans="1:4" ht="15" customHeight="1">
      <c r="A66" s="666" t="s">
        <v>977</v>
      </c>
      <c r="B66" s="667" t="s">
        <v>978</v>
      </c>
      <c r="C66" s="668" t="s">
        <v>70</v>
      </c>
      <c r="D66" s="669">
        <v>1150</v>
      </c>
    </row>
    <row r="67" spans="1:4" ht="15" customHeight="1">
      <c r="A67" s="666" t="s">
        <v>979</v>
      </c>
      <c r="B67" s="667" t="s">
        <v>980</v>
      </c>
      <c r="C67" s="668" t="s">
        <v>70</v>
      </c>
      <c r="D67" s="669">
        <v>1150</v>
      </c>
    </row>
    <row r="68" spans="1:4" ht="15" customHeight="1">
      <c r="A68" s="666" t="s">
        <v>981</v>
      </c>
      <c r="B68" s="667" t="s">
        <v>982</v>
      </c>
      <c r="C68" s="668" t="s">
        <v>70</v>
      </c>
      <c r="D68" s="669">
        <v>1050</v>
      </c>
    </row>
    <row r="69" spans="1:4" ht="30" customHeight="1">
      <c r="A69" s="666" t="s">
        <v>983</v>
      </c>
      <c r="B69" s="667" t="s">
        <v>984</v>
      </c>
      <c r="C69" s="668" t="s">
        <v>70</v>
      </c>
      <c r="D69" s="669">
        <v>625</v>
      </c>
    </row>
    <row r="70" spans="1:4" ht="30" customHeight="1">
      <c r="A70" s="666" t="s">
        <v>985</v>
      </c>
      <c r="B70" s="667" t="s">
        <v>1017</v>
      </c>
      <c r="C70" s="668" t="s">
        <v>70</v>
      </c>
      <c r="D70" s="669">
        <v>625</v>
      </c>
    </row>
    <row r="71" spans="1:4" ht="30" customHeight="1">
      <c r="A71" s="666" t="s">
        <v>986</v>
      </c>
      <c r="B71" s="667" t="s">
        <v>1018</v>
      </c>
      <c r="C71" s="668" t="s">
        <v>70</v>
      </c>
      <c r="D71" s="669">
        <v>625</v>
      </c>
    </row>
    <row r="72" spans="1:4" ht="30" customHeight="1">
      <c r="A72" s="666" t="s">
        <v>987</v>
      </c>
      <c r="B72" s="667" t="s">
        <v>1019</v>
      </c>
      <c r="C72" s="668" t="s">
        <v>70</v>
      </c>
      <c r="D72" s="669">
        <v>625</v>
      </c>
    </row>
    <row r="73" spans="1:4" ht="15" customHeight="1">
      <c r="A73" s="666" t="s">
        <v>988</v>
      </c>
      <c r="B73" s="667" t="s">
        <v>1020</v>
      </c>
      <c r="C73" s="668" t="s">
        <v>70</v>
      </c>
      <c r="D73" s="669">
        <v>450</v>
      </c>
    </row>
    <row r="74" spans="1:4" ht="15" customHeight="1">
      <c r="A74" s="666" t="s">
        <v>989</v>
      </c>
      <c r="B74" s="667" t="s">
        <v>1021</v>
      </c>
      <c r="C74" s="668" t="s">
        <v>70</v>
      </c>
      <c r="D74" s="669">
        <v>350</v>
      </c>
    </row>
    <row r="75" spans="1:4" ht="46.5" customHeight="1">
      <c r="A75" s="666" t="s">
        <v>990</v>
      </c>
      <c r="B75" s="667" t="s">
        <v>991</v>
      </c>
      <c r="C75" s="668" t="s">
        <v>70</v>
      </c>
      <c r="D75" s="669">
        <v>650</v>
      </c>
    </row>
    <row r="76" spans="1:4" ht="38.25">
      <c r="A76" s="670" t="s">
        <v>992</v>
      </c>
      <c r="B76" s="671" t="s">
        <v>993</v>
      </c>
      <c r="C76" s="672" t="s">
        <v>70</v>
      </c>
      <c r="D76" s="673">
        <v>650</v>
      </c>
    </row>
    <row r="77" spans="1:4" s="684" customFormat="1" ht="12.75">
      <c r="A77" s="713" t="s">
        <v>994</v>
      </c>
      <c r="B77" s="714"/>
      <c r="C77" s="714"/>
      <c r="D77" s="715"/>
    </row>
    <row r="78" spans="1:4" ht="25.5">
      <c r="A78" s="674" t="s">
        <v>995</v>
      </c>
      <c r="B78" s="675" t="s">
        <v>996</v>
      </c>
      <c r="C78" s="676" t="s">
        <v>997</v>
      </c>
      <c r="D78" s="677">
        <v>200</v>
      </c>
    </row>
    <row r="79" spans="1:4" ht="15" customHeight="1">
      <c r="A79" s="670" t="s">
        <v>998</v>
      </c>
      <c r="B79" s="671" t="s">
        <v>999</v>
      </c>
      <c r="C79" s="672" t="s">
        <v>1000</v>
      </c>
      <c r="D79" s="673">
        <v>100</v>
      </c>
    </row>
    <row r="80" spans="1:4" ht="15" customHeight="1">
      <c r="A80" s="678"/>
      <c r="B80" s="679"/>
      <c r="C80" s="680"/>
      <c r="D80" s="681"/>
    </row>
    <row r="81" ht="12.75">
      <c r="A81" s="682" t="s">
        <v>1001</v>
      </c>
    </row>
  </sheetData>
  <sheetProtection/>
  <mergeCells count="5">
    <mergeCell ref="A1:D1"/>
    <mergeCell ref="A5:D5"/>
    <mergeCell ref="A28:D28"/>
    <mergeCell ref="A55:D55"/>
    <mergeCell ref="A77:D77"/>
  </mergeCells>
  <printOptions/>
  <pageMargins left="0.3937007874015748" right="0.1968503937007874" top="0" bottom="0" header="0.3937007874015748" footer="0.5118110236220472"/>
  <pageSetup fitToHeight="1" fitToWidth="1"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pageSetUpPr fitToPage="1"/>
  </sheetPr>
  <dimension ref="A1:F87"/>
  <sheetViews>
    <sheetView tabSelected="1" workbookViewId="0" topLeftCell="A16">
      <selection activeCell="A16" sqref="A1:IV16384"/>
    </sheetView>
  </sheetViews>
  <sheetFormatPr defaultColWidth="9.00390625" defaultRowHeight="12.75"/>
  <cols>
    <col min="1" max="1" width="65.625" style="82" customWidth="1"/>
    <col min="2" max="2" width="20.25390625" style="82" customWidth="1"/>
    <col min="3" max="3" width="17.125" style="82" customWidth="1"/>
    <col min="4" max="4" width="10.375" style="82" customWidth="1"/>
    <col min="5" max="5" width="9.125" style="82" customWidth="1"/>
    <col min="6" max="6" width="9.625" style="82" customWidth="1"/>
    <col min="7" max="8" width="9.25390625" style="82" customWidth="1"/>
    <col min="9" max="16384" width="9.125" style="82" customWidth="1"/>
  </cols>
  <sheetData>
    <row r="1" spans="1:6" ht="15">
      <c r="A1" s="264"/>
      <c r="B1" s="264"/>
      <c r="C1" s="264"/>
      <c r="D1" s="264"/>
      <c r="E1" s="264"/>
      <c r="F1" s="264"/>
    </row>
    <row r="2" spans="1:6" ht="15.75">
      <c r="A2" s="265" t="s">
        <v>461</v>
      </c>
      <c r="B2" s="266"/>
      <c r="C2" s="267"/>
      <c r="D2" s="266"/>
      <c r="E2" s="266"/>
      <c r="F2" s="266"/>
    </row>
    <row r="3" spans="1:6" ht="15.75">
      <c r="A3" s="265" t="s">
        <v>883</v>
      </c>
      <c r="B3" s="266"/>
      <c r="C3" s="267"/>
      <c r="D3" s="266"/>
      <c r="E3" s="266"/>
      <c r="F3" s="266"/>
    </row>
    <row r="4" spans="1:6" ht="15.75">
      <c r="A4" s="268"/>
      <c r="B4" s="266"/>
      <c r="C4" s="267"/>
      <c r="D4" s="266"/>
      <c r="E4" s="266"/>
      <c r="F4" s="266"/>
    </row>
    <row r="5" spans="1:6" ht="15.75">
      <c r="A5" s="266"/>
      <c r="B5" s="266"/>
      <c r="C5" s="269" t="s">
        <v>185</v>
      </c>
      <c r="D5" s="270"/>
      <c r="E5" s="270"/>
      <c r="F5" s="270"/>
    </row>
    <row r="6" spans="1:6" ht="15.75">
      <c r="A6" s="271" t="s">
        <v>33</v>
      </c>
      <c r="B6" s="272" t="s">
        <v>378</v>
      </c>
      <c r="C6" s="273" t="s">
        <v>380</v>
      </c>
      <c r="D6" s="274"/>
      <c r="E6" s="274"/>
      <c r="F6" s="270"/>
    </row>
    <row r="7" spans="1:6" ht="15.75">
      <c r="A7" s="275"/>
      <c r="B7" s="276" t="s">
        <v>242</v>
      </c>
      <c r="C7" s="277" t="s">
        <v>7</v>
      </c>
      <c r="D7" s="278"/>
      <c r="E7" s="274"/>
      <c r="F7" s="270"/>
    </row>
    <row r="8" spans="1:6" ht="15.75">
      <c r="A8" s="555" t="s">
        <v>521</v>
      </c>
      <c r="B8" s="280"/>
      <c r="C8" s="556"/>
      <c r="D8" s="278"/>
      <c r="E8" s="274"/>
      <c r="F8" s="270"/>
    </row>
    <row r="9" spans="1:6" ht="15.75">
      <c r="A9" s="279" t="s">
        <v>462</v>
      </c>
      <c r="B9" s="280" t="s">
        <v>250</v>
      </c>
      <c r="C9" s="281">
        <v>640</v>
      </c>
      <c r="D9" s="278"/>
      <c r="E9" s="274"/>
      <c r="F9" s="270"/>
    </row>
    <row r="10" spans="1:6" ht="15.75">
      <c r="A10" s="282" t="s">
        <v>522</v>
      </c>
      <c r="B10" s="283" t="s">
        <v>6</v>
      </c>
      <c r="C10" s="284">
        <v>1333</v>
      </c>
      <c r="D10" s="285"/>
      <c r="E10" s="274"/>
      <c r="F10" s="270"/>
    </row>
    <row r="11" spans="1:6" ht="15.75">
      <c r="A11" s="286" t="s">
        <v>523</v>
      </c>
      <c r="B11" s="280" t="s">
        <v>297</v>
      </c>
      <c r="C11" s="281">
        <v>9630</v>
      </c>
      <c r="D11" s="285"/>
      <c r="E11" s="274"/>
      <c r="F11" s="270"/>
    </row>
    <row r="12" spans="1:6" ht="15.75">
      <c r="A12" s="288" t="s">
        <v>655</v>
      </c>
      <c r="B12" s="283" t="s">
        <v>251</v>
      </c>
      <c r="C12" s="284">
        <v>357</v>
      </c>
      <c r="D12" s="285"/>
      <c r="E12" s="274"/>
      <c r="F12" s="270"/>
    </row>
    <row r="13" spans="1:6" ht="15.75">
      <c r="A13" s="286" t="s">
        <v>656</v>
      </c>
      <c r="B13" s="280" t="s">
        <v>187</v>
      </c>
      <c r="C13" s="281">
        <v>252755</v>
      </c>
      <c r="D13" s="285"/>
      <c r="E13" s="274"/>
      <c r="F13" s="270"/>
    </row>
    <row r="14" spans="1:6" ht="15.75">
      <c r="A14" s="732" t="s">
        <v>1028</v>
      </c>
      <c r="B14" s="733" t="s">
        <v>1029</v>
      </c>
      <c r="C14" s="734">
        <v>0.53</v>
      </c>
      <c r="D14" s="285"/>
      <c r="E14" s="274"/>
      <c r="F14" s="270"/>
    </row>
    <row r="15" spans="1:6" ht="15.75">
      <c r="A15" s="735" t="s">
        <v>1030</v>
      </c>
      <c r="B15" s="736"/>
      <c r="C15" s="737"/>
      <c r="D15" s="285"/>
      <c r="E15" s="274"/>
      <c r="F15" s="270"/>
    </row>
    <row r="16" spans="1:6" ht="31.5">
      <c r="A16" s="735" t="s">
        <v>1031</v>
      </c>
      <c r="B16" s="738"/>
      <c r="C16" s="739"/>
      <c r="D16" s="285"/>
      <c r="E16" s="274"/>
      <c r="F16" s="270"/>
    </row>
    <row r="17" spans="1:6" ht="15.75">
      <c r="A17" s="434" t="s">
        <v>657</v>
      </c>
      <c r="B17" s="283" t="s">
        <v>612</v>
      </c>
      <c r="C17" s="284">
        <v>82398</v>
      </c>
      <c r="D17" s="285"/>
      <c r="E17" s="274"/>
      <c r="F17" s="270"/>
    </row>
    <row r="18" spans="1:6" ht="47.25">
      <c r="A18" s="459" t="s">
        <v>658</v>
      </c>
      <c r="B18" s="283" t="s">
        <v>659</v>
      </c>
      <c r="C18" s="284">
        <v>30229</v>
      </c>
      <c r="D18" s="285"/>
      <c r="E18" s="274"/>
      <c r="F18" s="270"/>
    </row>
    <row r="19" spans="1:6" ht="31.5">
      <c r="A19" s="509" t="s">
        <v>703</v>
      </c>
      <c r="B19" s="557" t="s">
        <v>704</v>
      </c>
      <c r="C19" s="284">
        <v>315</v>
      </c>
      <c r="D19" s="285"/>
      <c r="E19" s="274"/>
      <c r="F19" s="270"/>
    </row>
    <row r="20" spans="1:6" ht="47.25">
      <c r="A20" s="740" t="s">
        <v>1033</v>
      </c>
      <c r="B20" s="512"/>
      <c r="C20" s="639"/>
      <c r="D20" s="285"/>
      <c r="E20" s="274"/>
      <c r="F20" s="270"/>
    </row>
    <row r="21" spans="1:6" ht="15.75">
      <c r="A21" s="689" t="s">
        <v>1023</v>
      </c>
      <c r="B21" s="690" t="s">
        <v>1024</v>
      </c>
      <c r="C21" s="691">
        <v>4207</v>
      </c>
      <c r="D21" s="285"/>
      <c r="E21" s="274"/>
      <c r="F21" s="270"/>
    </row>
    <row r="22" spans="1:6" ht="15.75">
      <c r="A22" s="689" t="s">
        <v>1025</v>
      </c>
      <c r="B22" s="690" t="s">
        <v>1026</v>
      </c>
      <c r="C22" s="691">
        <v>7067</v>
      </c>
      <c r="D22" s="285"/>
      <c r="E22" s="274"/>
      <c r="F22" s="270"/>
    </row>
    <row r="23" spans="1:6" ht="15.75">
      <c r="A23" s="689" t="s">
        <v>1027</v>
      </c>
      <c r="B23" s="693" t="s">
        <v>1026</v>
      </c>
      <c r="C23" s="694">
        <v>12368</v>
      </c>
      <c r="D23" s="285"/>
      <c r="E23" s="274"/>
      <c r="F23" s="270"/>
    </row>
    <row r="24" spans="1:6" ht="15.75">
      <c r="A24" s="553" t="s">
        <v>1032</v>
      </c>
      <c r="B24" s="692" t="s">
        <v>882</v>
      </c>
      <c r="C24" s="433">
        <v>820</v>
      </c>
      <c r="D24" s="285"/>
      <c r="E24" s="274"/>
      <c r="F24" s="270"/>
    </row>
    <row r="25" spans="1:6" ht="15.75">
      <c r="A25" s="296" t="s">
        <v>524</v>
      </c>
      <c r="B25" s="289"/>
      <c r="C25" s="291"/>
      <c r="D25" s="285"/>
      <c r="E25" s="274"/>
      <c r="F25" s="270"/>
    </row>
    <row r="26" spans="1:6" ht="15.75">
      <c r="A26" s="279" t="s">
        <v>660</v>
      </c>
      <c r="B26" s="289"/>
      <c r="C26" s="291"/>
      <c r="D26" s="285"/>
      <c r="E26" s="274"/>
      <c r="F26" s="270"/>
    </row>
    <row r="27" spans="1:6" ht="15.75">
      <c r="A27" s="286" t="s">
        <v>661</v>
      </c>
      <c r="B27" s="280" t="s">
        <v>253</v>
      </c>
      <c r="C27" s="281">
        <v>3780</v>
      </c>
      <c r="D27" s="285"/>
      <c r="E27" s="274"/>
      <c r="F27" s="270"/>
    </row>
    <row r="28" spans="1:6" ht="15.75">
      <c r="A28" s="292" t="s">
        <v>662</v>
      </c>
      <c r="B28" s="294"/>
      <c r="C28" s="295"/>
      <c r="D28" s="285"/>
      <c r="E28" s="274"/>
      <c r="F28" s="270"/>
    </row>
    <row r="29" spans="1:6" ht="15.75">
      <c r="A29" s="286" t="s">
        <v>422</v>
      </c>
      <c r="B29" s="280" t="s">
        <v>253</v>
      </c>
      <c r="C29" s="281">
        <v>1510</v>
      </c>
      <c r="D29" s="285"/>
      <c r="E29" s="274"/>
      <c r="F29" s="270"/>
    </row>
    <row r="30" spans="1:6" ht="96.75" customHeight="1">
      <c r="A30" s="449" t="s">
        <v>682</v>
      </c>
      <c r="B30" s="289" t="s">
        <v>683</v>
      </c>
      <c r="C30" s="291">
        <v>2678.6</v>
      </c>
      <c r="D30" s="285"/>
      <c r="E30" s="274"/>
      <c r="F30" s="270"/>
    </row>
    <row r="31" spans="1:6" ht="15.75">
      <c r="A31" s="438" t="s">
        <v>525</v>
      </c>
      <c r="B31" s="283"/>
      <c r="C31" s="439"/>
      <c r="D31" s="285"/>
      <c r="E31" s="274"/>
      <c r="F31" s="270"/>
    </row>
    <row r="32" spans="1:6" ht="15.75">
      <c r="A32" s="282" t="s">
        <v>871</v>
      </c>
      <c r="B32" s="283" t="s">
        <v>331</v>
      </c>
      <c r="C32" s="369">
        <v>1752</v>
      </c>
      <c r="D32" s="285"/>
      <c r="E32" s="274"/>
      <c r="F32" s="270"/>
    </row>
    <row r="33" spans="1:6" ht="15.75">
      <c r="A33" s="292" t="s">
        <v>872</v>
      </c>
      <c r="B33" s="294"/>
      <c r="C33" s="370"/>
      <c r="D33" s="285"/>
      <c r="E33" s="274"/>
      <c r="F33" s="270"/>
    </row>
    <row r="34" spans="1:6" ht="15.75">
      <c r="A34" s="286" t="s">
        <v>92</v>
      </c>
      <c r="B34" s="280" t="s">
        <v>464</v>
      </c>
      <c r="C34" s="368">
        <v>1400</v>
      </c>
      <c r="D34" s="285"/>
      <c r="E34" s="274"/>
      <c r="F34" s="270"/>
    </row>
    <row r="35" spans="1:6" ht="15.75">
      <c r="A35" s="292" t="s">
        <v>873</v>
      </c>
      <c r="B35" s="294" t="s">
        <v>303</v>
      </c>
      <c r="C35" s="370"/>
      <c r="D35" s="285"/>
      <c r="E35" s="274"/>
      <c r="F35" s="270"/>
    </row>
    <row r="36" spans="1:6" ht="15.75">
      <c r="A36" s="286" t="s">
        <v>395</v>
      </c>
      <c r="B36" s="280" t="s">
        <v>73</v>
      </c>
      <c r="C36" s="368">
        <v>3087</v>
      </c>
      <c r="D36" s="285"/>
      <c r="E36" s="274"/>
      <c r="F36" s="270"/>
    </row>
    <row r="37" spans="1:6" ht="15.75">
      <c r="A37" s="292" t="s">
        <v>718</v>
      </c>
      <c r="B37" s="294" t="s">
        <v>303</v>
      </c>
      <c r="C37" s="370"/>
      <c r="D37" s="285"/>
      <c r="E37" s="274"/>
      <c r="F37" s="270"/>
    </row>
    <row r="38" spans="1:6" ht="15.75">
      <c r="A38" s="286" t="s">
        <v>399</v>
      </c>
      <c r="B38" s="280" t="s">
        <v>73</v>
      </c>
      <c r="C38" s="368">
        <v>6504</v>
      </c>
      <c r="D38" s="285"/>
      <c r="E38" s="274"/>
      <c r="F38" s="270"/>
    </row>
    <row r="39" spans="1:6" ht="15.75">
      <c r="A39" s="292" t="s">
        <v>874</v>
      </c>
      <c r="B39" s="294" t="s">
        <v>306</v>
      </c>
      <c r="C39" s="370"/>
      <c r="D39" s="285"/>
      <c r="E39" s="274"/>
      <c r="F39" s="270"/>
    </row>
    <row r="40" spans="1:6" ht="15.75">
      <c r="A40" s="279" t="s">
        <v>401</v>
      </c>
      <c r="B40" s="289" t="s">
        <v>400</v>
      </c>
      <c r="C40" s="371">
        <v>8929</v>
      </c>
      <c r="D40" s="285"/>
      <c r="E40" s="274"/>
      <c r="F40" s="270"/>
    </row>
    <row r="41" spans="1:6" ht="15.75">
      <c r="A41" s="286" t="s">
        <v>402</v>
      </c>
      <c r="B41" s="280" t="s">
        <v>91</v>
      </c>
      <c r="C41" s="281"/>
      <c r="D41" s="285"/>
      <c r="E41" s="274"/>
      <c r="F41" s="270"/>
    </row>
    <row r="42" spans="1:6" ht="15.75">
      <c r="A42" s="292" t="s">
        <v>875</v>
      </c>
      <c r="B42" s="294"/>
      <c r="C42" s="295"/>
      <c r="D42" s="285"/>
      <c r="E42" s="274"/>
      <c r="F42" s="270"/>
    </row>
    <row r="43" spans="1:6" ht="15.75">
      <c r="A43" s="286" t="s">
        <v>25</v>
      </c>
      <c r="B43" s="280" t="s">
        <v>407</v>
      </c>
      <c r="C43" s="281">
        <v>293</v>
      </c>
      <c r="D43" s="285"/>
      <c r="E43" s="274"/>
      <c r="F43" s="270"/>
    </row>
    <row r="44" spans="1:6" ht="15.75">
      <c r="A44" s="292" t="s">
        <v>876</v>
      </c>
      <c r="B44" s="294"/>
      <c r="C44" s="295"/>
      <c r="D44" s="285"/>
      <c r="E44" s="274"/>
      <c r="F44" s="270"/>
    </row>
    <row r="45" spans="1:6" ht="15.75">
      <c r="A45" s="286" t="s">
        <v>90</v>
      </c>
      <c r="B45" s="280" t="s">
        <v>394</v>
      </c>
      <c r="C45" s="368">
        <v>1930</v>
      </c>
      <c r="D45" s="285"/>
      <c r="E45" s="274"/>
      <c r="F45" s="270"/>
    </row>
    <row r="46" spans="1:6" ht="15.75">
      <c r="A46" s="292" t="s">
        <v>877</v>
      </c>
      <c r="B46" s="294" t="s">
        <v>303</v>
      </c>
      <c r="C46" s="370"/>
      <c r="D46" s="285"/>
      <c r="E46" s="274"/>
      <c r="F46" s="270"/>
    </row>
    <row r="47" spans="1:6" ht="15.75">
      <c r="A47" s="286" t="s">
        <v>41</v>
      </c>
      <c r="B47" s="280" t="s">
        <v>73</v>
      </c>
      <c r="C47" s="368">
        <v>3142</v>
      </c>
      <c r="D47" s="285"/>
      <c r="E47" s="274"/>
      <c r="F47" s="270"/>
    </row>
    <row r="48" spans="1:6" ht="15.75">
      <c r="A48" s="292" t="s">
        <v>878</v>
      </c>
      <c r="B48" s="294" t="s">
        <v>306</v>
      </c>
      <c r="C48" s="370"/>
      <c r="D48" s="285"/>
      <c r="E48" s="274"/>
      <c r="F48" s="270"/>
    </row>
    <row r="49" spans="1:6" ht="15.75">
      <c r="A49" s="279" t="s">
        <v>398</v>
      </c>
      <c r="B49" s="289" t="s">
        <v>396</v>
      </c>
      <c r="C49" s="371">
        <v>7937</v>
      </c>
      <c r="D49" s="285"/>
      <c r="E49" s="274"/>
      <c r="F49" s="270"/>
    </row>
    <row r="50" spans="1:6" ht="15.75">
      <c r="A50" s="286"/>
      <c r="B50" s="280" t="s">
        <v>90</v>
      </c>
      <c r="C50" s="368"/>
      <c r="D50" s="285"/>
      <c r="E50" s="274"/>
      <c r="F50" s="270"/>
    </row>
    <row r="51" spans="1:6" ht="15.75">
      <c r="A51" s="292" t="s">
        <v>879</v>
      </c>
      <c r="B51" s="294" t="s">
        <v>306</v>
      </c>
      <c r="C51" s="370"/>
      <c r="D51" s="285"/>
      <c r="E51" s="274"/>
      <c r="F51" s="270"/>
    </row>
    <row r="52" spans="1:6" ht="15.75">
      <c r="A52" s="279" t="s">
        <v>304</v>
      </c>
      <c r="B52" s="289" t="s">
        <v>307</v>
      </c>
      <c r="C52" s="371">
        <v>9040</v>
      </c>
      <c r="D52" s="285"/>
      <c r="E52" s="274"/>
      <c r="F52" s="270"/>
    </row>
    <row r="53" spans="1:6" ht="15.75">
      <c r="A53" s="286" t="s">
        <v>393</v>
      </c>
      <c r="B53" s="280" t="s">
        <v>305</v>
      </c>
      <c r="C53" s="281"/>
      <c r="D53" s="285"/>
      <c r="E53" s="274"/>
      <c r="F53" s="270"/>
    </row>
    <row r="54" spans="1:6" ht="15.75">
      <c r="A54" s="292" t="s">
        <v>880</v>
      </c>
      <c r="B54" s="294"/>
      <c r="C54" s="295"/>
      <c r="D54" s="285"/>
      <c r="E54" s="274"/>
      <c r="F54" s="270"/>
    </row>
    <row r="55" spans="1:6" ht="15.75">
      <c r="A55" s="279" t="s">
        <v>146</v>
      </c>
      <c r="B55" s="289"/>
      <c r="C55" s="291"/>
      <c r="D55" s="285"/>
      <c r="E55" s="274"/>
      <c r="F55" s="270"/>
    </row>
    <row r="56" spans="1:6" ht="15.75">
      <c r="A56" s="286" t="s">
        <v>147</v>
      </c>
      <c r="B56" s="280" t="s">
        <v>148</v>
      </c>
      <c r="C56" s="281">
        <v>5.69</v>
      </c>
      <c r="D56" s="285"/>
      <c r="E56" s="274"/>
      <c r="F56" s="270"/>
    </row>
    <row r="57" spans="1:6" ht="15.75">
      <c r="A57" s="290" t="s">
        <v>881</v>
      </c>
      <c r="B57" s="289"/>
      <c r="C57" s="291"/>
      <c r="D57" s="285"/>
      <c r="E57" s="274"/>
      <c r="F57" s="270"/>
    </row>
    <row r="58" spans="1:6" ht="15.75">
      <c r="A58" s="290" t="s">
        <v>85</v>
      </c>
      <c r="B58" s="289"/>
      <c r="C58" s="291"/>
      <c r="D58" s="285"/>
      <c r="E58" s="274"/>
      <c r="F58" s="270"/>
    </row>
    <row r="59" spans="1:6" ht="15.75">
      <c r="A59" s="290" t="s">
        <v>88</v>
      </c>
      <c r="B59" s="289" t="s">
        <v>313</v>
      </c>
      <c r="C59" s="291"/>
      <c r="D59" s="285"/>
      <c r="E59" s="274"/>
      <c r="F59" s="270"/>
    </row>
    <row r="60" spans="1:6" ht="15.75">
      <c r="A60" s="290" t="s">
        <v>89</v>
      </c>
      <c r="B60" s="289" t="s">
        <v>80</v>
      </c>
      <c r="C60" s="371">
        <v>882</v>
      </c>
      <c r="D60" s="285"/>
      <c r="E60" s="274"/>
      <c r="F60" s="270"/>
    </row>
    <row r="61" spans="1:6" ht="15.75">
      <c r="A61" s="290" t="s">
        <v>86</v>
      </c>
      <c r="B61" s="289"/>
      <c r="C61" s="291"/>
      <c r="D61" s="285"/>
      <c r="E61" s="274"/>
      <c r="F61" s="270"/>
    </row>
    <row r="62" spans="1:6" ht="15.75">
      <c r="A62" s="287" t="s">
        <v>87</v>
      </c>
      <c r="B62" s="280"/>
      <c r="C62" s="281"/>
      <c r="D62" s="285"/>
      <c r="E62" s="274"/>
      <c r="F62" s="270"/>
    </row>
    <row r="63" spans="1:6" ht="15.75">
      <c r="A63" s="293" t="s">
        <v>672</v>
      </c>
      <c r="B63" s="294"/>
      <c r="C63" s="295"/>
      <c r="D63" s="285"/>
      <c r="E63" s="274"/>
      <c r="F63" s="270"/>
    </row>
    <row r="64" spans="1:6" ht="15.75">
      <c r="A64" s="282" t="s">
        <v>383</v>
      </c>
      <c r="B64" s="283" t="s">
        <v>256</v>
      </c>
      <c r="C64" s="284">
        <v>93.22</v>
      </c>
      <c r="D64" s="285"/>
      <c r="E64" s="274"/>
      <c r="F64" s="270"/>
    </row>
    <row r="65" spans="1:6" ht="15.75">
      <c r="A65" s="282" t="s">
        <v>384</v>
      </c>
      <c r="B65" s="283" t="s">
        <v>155</v>
      </c>
      <c r="C65" s="284">
        <v>203.39</v>
      </c>
      <c r="D65" s="285"/>
      <c r="E65" s="274"/>
      <c r="F65" s="270"/>
    </row>
    <row r="66" spans="1:6" ht="15.75">
      <c r="A66" s="296" t="s">
        <v>673</v>
      </c>
      <c r="B66" s="289"/>
      <c r="C66" s="291"/>
      <c r="D66" s="285"/>
      <c r="E66" s="274"/>
      <c r="F66" s="270"/>
    </row>
    <row r="67" spans="1:6" ht="15.75">
      <c r="A67" s="282" t="s">
        <v>663</v>
      </c>
      <c r="B67" s="283" t="s">
        <v>430</v>
      </c>
      <c r="C67" s="284">
        <v>750</v>
      </c>
      <c r="D67" s="285"/>
      <c r="E67" s="274"/>
      <c r="F67" s="270"/>
    </row>
    <row r="68" spans="1:6" ht="15.75">
      <c r="A68" s="336" t="s">
        <v>665</v>
      </c>
      <c r="B68" s="294"/>
      <c r="C68" s="295"/>
      <c r="D68" s="285"/>
      <c r="E68" s="274"/>
      <c r="F68" s="270"/>
    </row>
    <row r="69" spans="1:6" ht="15.75">
      <c r="A69" s="337" t="s">
        <v>558</v>
      </c>
      <c r="B69" s="289" t="s">
        <v>408</v>
      </c>
      <c r="C69" s="291"/>
      <c r="D69" s="285"/>
      <c r="E69" s="274"/>
      <c r="F69" s="270"/>
    </row>
    <row r="70" spans="1:6" ht="15.75">
      <c r="A70" s="338" t="s">
        <v>559</v>
      </c>
      <c r="B70" s="335" t="s">
        <v>252</v>
      </c>
      <c r="C70" s="425">
        <v>59</v>
      </c>
      <c r="D70" s="396"/>
      <c r="E70" s="274"/>
      <c r="F70" s="270"/>
    </row>
    <row r="71" spans="1:6" ht="15.75">
      <c r="A71" s="339" t="s">
        <v>560</v>
      </c>
      <c r="B71" s="280"/>
      <c r="C71" s="281"/>
      <c r="D71" s="285"/>
      <c r="E71" s="274"/>
      <c r="F71" s="270"/>
    </row>
    <row r="72" spans="1:6" ht="15.75">
      <c r="A72" s="292" t="s">
        <v>666</v>
      </c>
      <c r="B72" s="294"/>
      <c r="C72" s="436"/>
      <c r="D72" s="285"/>
      <c r="E72" s="274"/>
      <c r="F72" s="270"/>
    </row>
    <row r="73" spans="1:6" ht="15.75">
      <c r="A73" s="279" t="s">
        <v>531</v>
      </c>
      <c r="B73" s="289"/>
      <c r="C73" s="425"/>
      <c r="D73" s="285"/>
      <c r="E73" s="274"/>
      <c r="F73" s="270"/>
    </row>
    <row r="74" spans="1:6" ht="15.75">
      <c r="A74" s="279" t="s">
        <v>532</v>
      </c>
      <c r="B74" s="289" t="s">
        <v>417</v>
      </c>
      <c r="C74" s="425">
        <v>170</v>
      </c>
      <c r="D74" s="285"/>
      <c r="E74" s="274"/>
      <c r="F74" s="270"/>
    </row>
    <row r="75" spans="1:6" ht="15.75">
      <c r="A75" s="286" t="s">
        <v>533</v>
      </c>
      <c r="B75" s="280" t="s">
        <v>417</v>
      </c>
      <c r="C75" s="433">
        <v>160</v>
      </c>
      <c r="D75" s="285"/>
      <c r="E75" s="274"/>
      <c r="F75" s="270"/>
    </row>
    <row r="76" spans="1:6" ht="15.75">
      <c r="A76" s="297" t="s">
        <v>667</v>
      </c>
      <c r="B76" s="276" t="s">
        <v>664</v>
      </c>
      <c r="C76" s="435">
        <v>380</v>
      </c>
      <c r="D76" s="270"/>
      <c r="E76" s="274"/>
      <c r="F76" s="266"/>
    </row>
    <row r="77" spans="1:6" ht="15.75">
      <c r="A77" s="268" t="s">
        <v>334</v>
      </c>
      <c r="B77" s="298"/>
      <c r="C77" s="299"/>
      <c r="D77" s="300"/>
      <c r="E77" s="300"/>
      <c r="F77" s="300"/>
    </row>
    <row r="78" spans="1:6" ht="48" customHeight="1">
      <c r="A78" s="716" t="s">
        <v>803</v>
      </c>
      <c r="B78" s="716"/>
      <c r="C78" s="716"/>
      <c r="D78" s="300"/>
      <c r="E78" s="300"/>
      <c r="F78" s="300"/>
    </row>
    <row r="79" spans="1:6" ht="34.5" customHeight="1">
      <c r="A79" s="716" t="s">
        <v>1041</v>
      </c>
      <c r="B79" s="716"/>
      <c r="C79" s="716"/>
      <c r="D79" s="300"/>
      <c r="E79" s="300"/>
      <c r="F79" s="300"/>
    </row>
    <row r="80" spans="1:6" ht="63" customHeight="1">
      <c r="A80" s="716" t="s">
        <v>802</v>
      </c>
      <c r="B80" s="716"/>
      <c r="C80" s="716"/>
      <c r="D80" s="300"/>
      <c r="E80" s="300"/>
      <c r="F80" s="300"/>
    </row>
    <row r="81" spans="1:3" ht="63" customHeight="1">
      <c r="A81" s="741" t="s">
        <v>1034</v>
      </c>
      <c r="B81" s="741"/>
      <c r="C81" s="741"/>
    </row>
    <row r="82" spans="1:3" ht="49.5" customHeight="1">
      <c r="A82" s="717" t="s">
        <v>1035</v>
      </c>
      <c r="B82" s="717"/>
      <c r="C82" s="717"/>
    </row>
    <row r="83" spans="1:3" ht="51" customHeight="1">
      <c r="A83" s="717" t="s">
        <v>1036</v>
      </c>
      <c r="B83" s="717"/>
      <c r="C83" s="717"/>
    </row>
    <row r="84" spans="1:3" ht="51" customHeight="1">
      <c r="A84" s="696" t="s">
        <v>1037</v>
      </c>
      <c r="B84" s="696"/>
      <c r="C84" s="696"/>
    </row>
    <row r="85" spans="1:3" ht="23.25" customHeight="1">
      <c r="A85" s="741" t="s">
        <v>1040</v>
      </c>
      <c r="B85" s="741"/>
      <c r="C85" s="741"/>
    </row>
    <row r="86" spans="1:3" ht="38.25" customHeight="1">
      <c r="A86" s="717" t="s">
        <v>1038</v>
      </c>
      <c r="B86" s="717"/>
      <c r="C86" s="717"/>
    </row>
    <row r="87" spans="1:3" ht="54" customHeight="1">
      <c r="A87" s="741" t="s">
        <v>1039</v>
      </c>
      <c r="B87" s="742"/>
      <c r="C87" s="742"/>
    </row>
  </sheetData>
  <sheetProtection/>
  <mergeCells count="12">
    <mergeCell ref="B14:B16"/>
    <mergeCell ref="C14:C16"/>
    <mergeCell ref="A84:C84"/>
    <mergeCell ref="A86:C86"/>
    <mergeCell ref="A87:C87"/>
    <mergeCell ref="A79:C79"/>
    <mergeCell ref="A78:C78"/>
    <mergeCell ref="A85:C85"/>
    <mergeCell ref="A83:C83"/>
    <mergeCell ref="A80:C80"/>
    <mergeCell ref="A81:C81"/>
    <mergeCell ref="A82:C82"/>
  </mergeCells>
  <printOptions/>
  <pageMargins left="0.3937007874015748" right="0" top="0.2755905511811024" bottom="0.35433070866141736" header="0" footer="0"/>
  <pageSetup fitToHeight="2" fitToWidth="1" horizontalDpi="600" verticalDpi="600" orientation="portrait" paperSize="9" scale="86" r:id="rId1"/>
</worksheet>
</file>

<file path=xl/worksheets/sheet14.xml><?xml version="1.0" encoding="utf-8"?>
<worksheet xmlns="http://schemas.openxmlformats.org/spreadsheetml/2006/main" xmlns:r="http://schemas.openxmlformats.org/officeDocument/2006/relationships">
  <dimension ref="A1:G26"/>
  <sheetViews>
    <sheetView zoomScalePageLayoutView="0" workbookViewId="0" topLeftCell="A1">
      <selection activeCell="K7" sqref="K7"/>
    </sheetView>
  </sheetViews>
  <sheetFormatPr defaultColWidth="9.00390625" defaultRowHeight="12.75"/>
  <cols>
    <col min="1" max="1" width="63.00390625" style="34" customWidth="1"/>
    <col min="2" max="2" width="19.00390625" style="50" customWidth="1"/>
    <col min="3" max="3" width="14.375" style="98" customWidth="1"/>
    <col min="4" max="4" width="11.00390625" style="34" customWidth="1"/>
    <col min="5" max="16384" width="9.125" style="34" customWidth="1"/>
  </cols>
  <sheetData>
    <row r="1" ht="15.75">
      <c r="A1" s="51" t="s">
        <v>220</v>
      </c>
    </row>
    <row r="2" ht="15.75">
      <c r="C2" s="99" t="s">
        <v>221</v>
      </c>
    </row>
    <row r="3" spans="1:3" ht="15.75">
      <c r="A3" s="60" t="s">
        <v>33</v>
      </c>
      <c r="B3" s="53" t="s">
        <v>378</v>
      </c>
      <c r="C3" s="24" t="s">
        <v>380</v>
      </c>
    </row>
    <row r="4" spans="1:3" ht="15.75">
      <c r="A4" s="61"/>
      <c r="B4" s="55" t="s">
        <v>242</v>
      </c>
      <c r="C4" s="32" t="s">
        <v>7</v>
      </c>
    </row>
    <row r="5" spans="1:3" ht="15.75">
      <c r="A5" s="685" t="s">
        <v>107</v>
      </c>
      <c r="B5" s="53"/>
      <c r="C5" s="259"/>
    </row>
    <row r="6" spans="1:3" ht="47.25">
      <c r="A6" s="686" t="s">
        <v>108</v>
      </c>
      <c r="B6" s="54" t="s">
        <v>243</v>
      </c>
      <c r="C6" s="70">
        <v>80</v>
      </c>
    </row>
    <row r="7" spans="1:7" ht="79.5" customHeight="1">
      <c r="A7" s="687" t="s">
        <v>721</v>
      </c>
      <c r="B7" s="512" t="s">
        <v>243</v>
      </c>
      <c r="C7" s="376">
        <v>1200</v>
      </c>
      <c r="G7" s="125"/>
    </row>
    <row r="8" spans="1:3" ht="47.25">
      <c r="A8" s="687" t="s">
        <v>109</v>
      </c>
      <c r="B8" s="512" t="s">
        <v>243</v>
      </c>
      <c r="C8" s="376">
        <v>130</v>
      </c>
    </row>
    <row r="9" spans="1:3" ht="34.5" customHeight="1">
      <c r="A9" s="688" t="s">
        <v>1022</v>
      </c>
      <c r="B9" s="55" t="s">
        <v>70</v>
      </c>
      <c r="C9" s="260">
        <v>250</v>
      </c>
    </row>
    <row r="10" spans="1:4" ht="15.75">
      <c r="A10" s="100"/>
      <c r="B10" s="56"/>
      <c r="C10" s="101"/>
      <c r="D10" s="52"/>
    </row>
    <row r="11" spans="1:3" ht="15.75">
      <c r="A11" s="10" t="s">
        <v>538</v>
      </c>
      <c r="B11" s="10"/>
      <c r="C11" s="10"/>
    </row>
    <row r="12" spans="1:3" ht="15.75">
      <c r="A12" s="10" t="s">
        <v>539</v>
      </c>
      <c r="B12" s="10"/>
      <c r="C12" s="10"/>
    </row>
    <row r="13" spans="1:3" ht="15.75">
      <c r="A13" s="241"/>
      <c r="B13" s="10"/>
      <c r="C13" s="10"/>
    </row>
    <row r="14" spans="1:3" ht="15.75">
      <c r="A14" s="10"/>
      <c r="B14" s="10"/>
      <c r="C14" s="10"/>
    </row>
    <row r="15" spans="1:3" ht="15.75">
      <c r="A15" s="10"/>
      <c r="B15" s="10"/>
      <c r="C15" s="10"/>
    </row>
    <row r="16" spans="1:3" ht="15.75">
      <c r="A16" s="10"/>
      <c r="B16" s="56"/>
      <c r="C16" s="101"/>
    </row>
    <row r="17" spans="1:3" ht="15.75">
      <c r="A17" s="52"/>
      <c r="B17" s="56"/>
      <c r="C17" s="101"/>
    </row>
    <row r="18" spans="1:3" ht="15.75">
      <c r="A18" s="52"/>
      <c r="B18" s="56"/>
      <c r="C18" s="101"/>
    </row>
    <row r="19" spans="1:3" ht="15.75">
      <c r="A19" s="52"/>
      <c r="B19" s="56"/>
      <c r="C19" s="101"/>
    </row>
    <row r="20" spans="1:3" ht="15.75">
      <c r="A20" s="52"/>
      <c r="B20" s="56"/>
      <c r="C20" s="101"/>
    </row>
    <row r="21" spans="1:3" ht="15.75">
      <c r="A21" s="52"/>
      <c r="B21" s="56"/>
      <c r="C21" s="101"/>
    </row>
    <row r="22" spans="1:3" ht="15.75">
      <c r="A22" s="52"/>
      <c r="B22" s="56"/>
      <c r="C22" s="101"/>
    </row>
    <row r="23" spans="1:3" ht="15.75">
      <c r="A23" s="52"/>
      <c r="B23" s="56"/>
      <c r="C23" s="101"/>
    </row>
    <row r="24" spans="1:3" ht="15.75">
      <c r="A24" s="52"/>
      <c r="B24" s="56"/>
      <c r="C24" s="101"/>
    </row>
    <row r="25" spans="1:3" ht="15.75">
      <c r="A25" s="52"/>
      <c r="B25" s="56"/>
      <c r="C25" s="101"/>
    </row>
    <row r="26" ht="15.75">
      <c r="A26" s="52"/>
    </row>
  </sheetData>
  <sheetProtection/>
  <printOptions/>
  <pageMargins left="0.4330708661417323" right="0.1968503937007874" top="0.5905511811023623" bottom="0.1968503937007874" header="0.31496062992125984" footer="0.2755905511811024"/>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sheetPr>
    <pageSetUpPr fitToPage="1"/>
  </sheetPr>
  <dimension ref="A1:AO258"/>
  <sheetViews>
    <sheetView zoomScalePageLayoutView="0" workbookViewId="0" topLeftCell="A1">
      <selection activeCell="A51" sqref="A51"/>
    </sheetView>
  </sheetViews>
  <sheetFormatPr defaultColWidth="9.00390625" defaultRowHeight="12.75"/>
  <cols>
    <col min="1" max="1" width="60.75390625" style="248" customWidth="1"/>
    <col min="2" max="2" width="12.00390625" style="80" customWidth="1"/>
    <col min="3" max="3" width="13.375" style="248" customWidth="1"/>
    <col min="4" max="4" width="12.875" style="248" customWidth="1"/>
    <col min="5" max="16384" width="9.125" style="248" customWidth="1"/>
  </cols>
  <sheetData>
    <row r="1" ht="15">
      <c r="A1" s="247" t="s">
        <v>375</v>
      </c>
    </row>
    <row r="2" spans="3:30" ht="15">
      <c r="C2" s="250"/>
      <c r="D2" s="249" t="s">
        <v>376</v>
      </c>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row>
    <row r="3" spans="1:30" ht="15">
      <c r="A3" s="334" t="s">
        <v>33</v>
      </c>
      <c r="B3" s="251" t="s">
        <v>241</v>
      </c>
      <c r="C3" s="251" t="s">
        <v>380</v>
      </c>
      <c r="D3" s="251" t="s">
        <v>380</v>
      </c>
      <c r="E3" s="250"/>
      <c r="F3" s="250"/>
      <c r="G3" s="250"/>
      <c r="H3" s="250"/>
      <c r="I3" s="250"/>
      <c r="J3" s="250"/>
      <c r="K3" s="250"/>
      <c r="L3" s="250"/>
      <c r="M3" s="250"/>
      <c r="N3" s="250"/>
      <c r="O3" s="250"/>
      <c r="P3" s="250"/>
      <c r="Q3" s="250"/>
      <c r="R3" s="250"/>
      <c r="S3" s="250"/>
      <c r="T3" s="250"/>
      <c r="U3" s="250"/>
      <c r="V3" s="250"/>
      <c r="W3" s="250"/>
      <c r="X3" s="250"/>
      <c r="Y3" s="250"/>
      <c r="Z3" s="250"/>
      <c r="AA3" s="250"/>
      <c r="AB3" s="250"/>
      <c r="AC3" s="250"/>
      <c r="AD3" s="250"/>
    </row>
    <row r="4" spans="1:30" ht="15">
      <c r="A4" s="253"/>
      <c r="B4" s="252" t="s">
        <v>242</v>
      </c>
      <c r="C4" s="252" t="s">
        <v>311</v>
      </c>
      <c r="D4" s="252" t="s">
        <v>312</v>
      </c>
      <c r="E4" s="250"/>
      <c r="F4" s="250"/>
      <c r="G4" s="250"/>
      <c r="H4" s="250"/>
      <c r="I4" s="250"/>
      <c r="J4" s="250"/>
      <c r="K4" s="250"/>
      <c r="L4" s="250"/>
      <c r="M4" s="250"/>
      <c r="N4" s="250"/>
      <c r="O4" s="250"/>
      <c r="P4" s="250"/>
      <c r="Q4" s="250"/>
      <c r="R4" s="250"/>
      <c r="S4" s="250"/>
      <c r="T4" s="250"/>
      <c r="U4" s="250"/>
      <c r="V4" s="250"/>
      <c r="W4" s="250"/>
      <c r="X4" s="250"/>
      <c r="Y4" s="250"/>
      <c r="Z4" s="250"/>
      <c r="AA4" s="250"/>
      <c r="AB4" s="250"/>
      <c r="AC4" s="250"/>
      <c r="AD4" s="250"/>
    </row>
    <row r="5" spans="1:30" ht="15">
      <c r="A5" s="522" t="s">
        <v>722</v>
      </c>
      <c r="B5" s="523"/>
      <c r="C5" s="524"/>
      <c r="D5" s="524"/>
      <c r="E5" s="250"/>
      <c r="F5" s="250"/>
      <c r="G5" s="250"/>
      <c r="H5" s="250"/>
      <c r="I5" s="250"/>
      <c r="J5" s="250"/>
      <c r="K5" s="250"/>
      <c r="L5" s="250"/>
      <c r="M5" s="250"/>
      <c r="N5" s="250"/>
      <c r="O5" s="250"/>
      <c r="P5" s="250"/>
      <c r="Q5" s="250"/>
      <c r="R5" s="250"/>
      <c r="S5" s="250"/>
      <c r="T5" s="250"/>
      <c r="U5" s="250"/>
      <c r="V5" s="250"/>
      <c r="W5" s="250"/>
      <c r="X5" s="250"/>
      <c r="Y5" s="250"/>
      <c r="Z5" s="250"/>
      <c r="AA5" s="250"/>
      <c r="AB5" s="250"/>
      <c r="AC5" s="250"/>
      <c r="AD5" s="250"/>
    </row>
    <row r="6" spans="1:30" ht="15">
      <c r="A6" s="525" t="s">
        <v>789</v>
      </c>
      <c r="B6" s="526" t="s">
        <v>22</v>
      </c>
      <c r="C6" s="527">
        <v>296.61</v>
      </c>
      <c r="D6" s="527">
        <f aca="true" t="shared" si="0" ref="D6:D69">C6*1.18</f>
        <v>349.9998</v>
      </c>
      <c r="E6" s="250"/>
      <c r="F6" s="250"/>
      <c r="G6" s="250"/>
      <c r="H6" s="250"/>
      <c r="I6" s="250"/>
      <c r="J6" s="250"/>
      <c r="K6" s="250"/>
      <c r="L6" s="250"/>
      <c r="M6" s="250"/>
      <c r="N6" s="250"/>
      <c r="O6" s="250"/>
      <c r="P6" s="250"/>
      <c r="Q6" s="250"/>
      <c r="R6" s="250"/>
      <c r="S6" s="250"/>
      <c r="T6" s="250"/>
      <c r="U6" s="250"/>
      <c r="V6" s="250"/>
      <c r="W6" s="250"/>
      <c r="X6" s="250"/>
      <c r="Y6" s="250"/>
      <c r="Z6" s="250"/>
      <c r="AA6" s="250"/>
      <c r="AB6" s="250"/>
      <c r="AC6" s="250"/>
      <c r="AD6" s="250"/>
    </row>
    <row r="7" spans="1:30" ht="15">
      <c r="A7" s="528" t="s">
        <v>723</v>
      </c>
      <c r="B7" s="526" t="s">
        <v>22</v>
      </c>
      <c r="C7" s="527">
        <v>80.51</v>
      </c>
      <c r="D7" s="527">
        <f t="shared" si="0"/>
        <v>95.0018</v>
      </c>
      <c r="E7" s="250"/>
      <c r="F7" s="250"/>
      <c r="G7" s="250"/>
      <c r="H7" s="250"/>
      <c r="I7" s="250"/>
      <c r="J7" s="250"/>
      <c r="K7" s="250"/>
      <c r="L7" s="250"/>
      <c r="M7" s="250"/>
      <c r="N7" s="250"/>
      <c r="O7" s="250"/>
      <c r="P7" s="250"/>
      <c r="Q7" s="250"/>
      <c r="R7" s="250"/>
      <c r="S7" s="250"/>
      <c r="T7" s="250"/>
      <c r="U7" s="250"/>
      <c r="V7" s="250"/>
      <c r="W7" s="250"/>
      <c r="X7" s="250"/>
      <c r="Y7" s="250"/>
      <c r="Z7" s="250"/>
      <c r="AA7" s="250"/>
      <c r="AB7" s="250"/>
      <c r="AC7" s="250"/>
      <c r="AD7" s="250"/>
    </row>
    <row r="8" spans="1:30" ht="15">
      <c r="A8" s="528" t="s">
        <v>724</v>
      </c>
      <c r="B8" s="526" t="s">
        <v>22</v>
      </c>
      <c r="C8" s="527">
        <v>97.46</v>
      </c>
      <c r="D8" s="527">
        <f t="shared" si="0"/>
        <v>115.0028</v>
      </c>
      <c r="E8" s="250"/>
      <c r="F8" s="250"/>
      <c r="G8" s="250"/>
      <c r="H8" s="250"/>
      <c r="I8" s="250"/>
      <c r="J8" s="250"/>
      <c r="K8" s="250"/>
      <c r="L8" s="250"/>
      <c r="M8" s="250"/>
      <c r="N8" s="250"/>
      <c r="O8" s="250"/>
      <c r="P8" s="250"/>
      <c r="Q8" s="250"/>
      <c r="R8" s="250"/>
      <c r="S8" s="250"/>
      <c r="T8" s="250"/>
      <c r="U8" s="250"/>
      <c r="V8" s="250"/>
      <c r="W8" s="250"/>
      <c r="X8" s="250"/>
      <c r="Y8" s="250"/>
      <c r="Z8" s="250"/>
      <c r="AA8" s="250"/>
      <c r="AB8" s="250"/>
      <c r="AC8" s="250"/>
      <c r="AD8" s="250"/>
    </row>
    <row r="9" spans="1:30" ht="15">
      <c r="A9" s="528" t="s">
        <v>725</v>
      </c>
      <c r="B9" s="526" t="s">
        <v>22</v>
      </c>
      <c r="C9" s="527">
        <v>114.41</v>
      </c>
      <c r="D9" s="527">
        <f t="shared" si="0"/>
        <v>135.00379999999998</v>
      </c>
      <c r="E9" s="250"/>
      <c r="F9" s="250"/>
      <c r="G9" s="250"/>
      <c r="H9" s="250"/>
      <c r="I9" s="250"/>
      <c r="J9" s="250"/>
      <c r="K9" s="250"/>
      <c r="L9" s="250"/>
      <c r="M9" s="250"/>
      <c r="N9" s="250"/>
      <c r="O9" s="250"/>
      <c r="P9" s="250"/>
      <c r="Q9" s="250"/>
      <c r="R9" s="250"/>
      <c r="S9" s="250"/>
      <c r="T9" s="250"/>
      <c r="U9" s="250"/>
      <c r="V9" s="250"/>
      <c r="W9" s="250"/>
      <c r="X9" s="250"/>
      <c r="Y9" s="250"/>
      <c r="Z9" s="250"/>
      <c r="AA9" s="250"/>
      <c r="AB9" s="250"/>
      <c r="AC9" s="250"/>
      <c r="AD9" s="250"/>
    </row>
    <row r="10" spans="1:30" ht="15">
      <c r="A10" s="528" t="s">
        <v>726</v>
      </c>
      <c r="B10" s="526" t="s">
        <v>22</v>
      </c>
      <c r="C10" s="527">
        <v>135.59</v>
      </c>
      <c r="D10" s="527">
        <f t="shared" si="0"/>
        <v>159.9962</v>
      </c>
      <c r="E10" s="250"/>
      <c r="F10" s="250"/>
      <c r="G10" s="250"/>
      <c r="H10" s="250"/>
      <c r="I10" s="250"/>
      <c r="J10" s="250"/>
      <c r="K10" s="250"/>
      <c r="L10" s="250"/>
      <c r="M10" s="250"/>
      <c r="N10" s="250"/>
      <c r="O10" s="250"/>
      <c r="P10" s="250"/>
      <c r="Q10" s="250"/>
      <c r="R10" s="250"/>
      <c r="S10" s="250"/>
      <c r="T10" s="250"/>
      <c r="U10" s="250"/>
      <c r="V10" s="250"/>
      <c r="W10" s="250"/>
      <c r="X10" s="250"/>
      <c r="Y10" s="250"/>
      <c r="Z10" s="250"/>
      <c r="AA10" s="250"/>
      <c r="AB10" s="250"/>
      <c r="AC10" s="250"/>
      <c r="AD10" s="250"/>
    </row>
    <row r="11" spans="1:30" ht="15">
      <c r="A11" s="528" t="s">
        <v>727</v>
      </c>
      <c r="B11" s="526" t="s">
        <v>22</v>
      </c>
      <c r="C11" s="527">
        <v>156.78</v>
      </c>
      <c r="D11" s="527">
        <f t="shared" si="0"/>
        <v>185.00039999999998</v>
      </c>
      <c r="E11" s="250"/>
      <c r="F11" s="250"/>
      <c r="G11" s="250"/>
      <c r="H11" s="250"/>
      <c r="I11" s="250"/>
      <c r="J11" s="250"/>
      <c r="K11" s="250"/>
      <c r="L11" s="250"/>
      <c r="M11" s="250"/>
      <c r="N11" s="250"/>
      <c r="O11" s="250"/>
      <c r="P11" s="250"/>
      <c r="Q11" s="250"/>
      <c r="R11" s="250"/>
      <c r="S11" s="250"/>
      <c r="T11" s="250"/>
      <c r="U11" s="250"/>
      <c r="V11" s="250"/>
      <c r="W11" s="250"/>
      <c r="X11" s="250"/>
      <c r="Y11" s="250"/>
      <c r="Z11" s="250"/>
      <c r="AA11" s="250"/>
      <c r="AB11" s="250"/>
      <c r="AC11" s="250"/>
      <c r="AD11" s="250"/>
    </row>
    <row r="12" spans="1:30" ht="15">
      <c r="A12" s="528" t="s">
        <v>728</v>
      </c>
      <c r="B12" s="526" t="s">
        <v>22</v>
      </c>
      <c r="C12" s="527">
        <v>177.97</v>
      </c>
      <c r="D12" s="527">
        <f t="shared" si="0"/>
        <v>210.00459999999998</v>
      </c>
      <c r="E12" s="250"/>
      <c r="F12" s="250"/>
      <c r="G12" s="250"/>
      <c r="H12" s="250"/>
      <c r="I12" s="250"/>
      <c r="J12" s="250"/>
      <c r="K12" s="250"/>
      <c r="L12" s="250"/>
      <c r="M12" s="250"/>
      <c r="N12" s="250"/>
      <c r="O12" s="250"/>
      <c r="P12" s="250"/>
      <c r="Q12" s="250"/>
      <c r="R12" s="250"/>
      <c r="S12" s="250"/>
      <c r="T12" s="250"/>
      <c r="U12" s="250"/>
      <c r="V12" s="250"/>
      <c r="W12" s="250"/>
      <c r="X12" s="250"/>
      <c r="Y12" s="250"/>
      <c r="Z12" s="250"/>
      <c r="AA12" s="250"/>
      <c r="AB12" s="250"/>
      <c r="AC12" s="250"/>
      <c r="AD12" s="250"/>
    </row>
    <row r="13" spans="1:30" ht="15">
      <c r="A13" s="528" t="s">
        <v>729</v>
      </c>
      <c r="B13" s="526" t="s">
        <v>22</v>
      </c>
      <c r="C13" s="527">
        <v>203.39</v>
      </c>
      <c r="D13" s="527">
        <f t="shared" si="0"/>
        <v>240.00019999999998</v>
      </c>
      <c r="E13" s="250"/>
      <c r="F13" s="250"/>
      <c r="G13" s="250"/>
      <c r="H13" s="250"/>
      <c r="I13" s="250"/>
      <c r="J13" s="250"/>
      <c r="K13" s="250"/>
      <c r="L13" s="250"/>
      <c r="M13" s="250"/>
      <c r="N13" s="250"/>
      <c r="O13" s="250"/>
      <c r="P13" s="250"/>
      <c r="Q13" s="250"/>
      <c r="R13" s="250"/>
      <c r="S13" s="250"/>
      <c r="T13" s="250"/>
      <c r="U13" s="250"/>
      <c r="V13" s="250"/>
      <c r="W13" s="250"/>
      <c r="X13" s="250"/>
      <c r="Y13" s="250"/>
      <c r="Z13" s="250"/>
      <c r="AA13" s="250"/>
      <c r="AB13" s="250"/>
      <c r="AC13" s="250"/>
      <c r="AD13" s="250"/>
    </row>
    <row r="14" spans="1:30" ht="15">
      <c r="A14" s="528" t="s">
        <v>730</v>
      </c>
      <c r="B14" s="526" t="s">
        <v>22</v>
      </c>
      <c r="C14" s="527">
        <v>220.34</v>
      </c>
      <c r="D14" s="527">
        <f t="shared" si="0"/>
        <v>260.0012</v>
      </c>
      <c r="E14" s="250"/>
      <c r="F14" s="250"/>
      <c r="G14" s="250"/>
      <c r="H14" s="250"/>
      <c r="I14" s="250"/>
      <c r="J14" s="250"/>
      <c r="K14" s="250"/>
      <c r="L14" s="250"/>
      <c r="M14" s="250"/>
      <c r="N14" s="250"/>
      <c r="O14" s="250"/>
      <c r="P14" s="250"/>
      <c r="Q14" s="250"/>
      <c r="R14" s="250"/>
      <c r="S14" s="250"/>
      <c r="T14" s="250"/>
      <c r="U14" s="250"/>
      <c r="V14" s="250"/>
      <c r="W14" s="250"/>
      <c r="X14" s="250"/>
      <c r="Y14" s="250"/>
      <c r="Z14" s="250"/>
      <c r="AA14" s="250"/>
      <c r="AB14" s="250"/>
      <c r="AC14" s="250"/>
      <c r="AD14" s="250"/>
    </row>
    <row r="15" spans="1:30" ht="15">
      <c r="A15" s="528" t="s">
        <v>731</v>
      </c>
      <c r="B15" s="526" t="s">
        <v>22</v>
      </c>
      <c r="C15" s="527">
        <v>237.29</v>
      </c>
      <c r="D15" s="527">
        <f>C15*1.18</f>
        <v>280.00219999999996</v>
      </c>
      <c r="E15" s="250"/>
      <c r="F15" s="250"/>
      <c r="G15" s="250"/>
      <c r="H15" s="250"/>
      <c r="I15" s="250"/>
      <c r="J15" s="250"/>
      <c r="K15" s="250"/>
      <c r="L15" s="250"/>
      <c r="M15" s="250"/>
      <c r="N15" s="250"/>
      <c r="O15" s="250"/>
      <c r="P15" s="250"/>
      <c r="Q15" s="250"/>
      <c r="R15" s="250"/>
      <c r="S15" s="250"/>
      <c r="T15" s="250"/>
      <c r="U15" s="250"/>
      <c r="V15" s="250"/>
      <c r="W15" s="250"/>
      <c r="X15" s="250"/>
      <c r="Y15" s="250"/>
      <c r="Z15" s="250"/>
      <c r="AA15" s="250"/>
      <c r="AB15" s="250"/>
      <c r="AC15" s="250"/>
      <c r="AD15" s="250"/>
    </row>
    <row r="16" spans="1:30" ht="15">
      <c r="A16" s="528" t="s">
        <v>732</v>
      </c>
      <c r="B16" s="526" t="s">
        <v>22</v>
      </c>
      <c r="C16" s="527">
        <v>254.24</v>
      </c>
      <c r="D16" s="527">
        <f t="shared" si="0"/>
        <v>300.0032</v>
      </c>
      <c r="E16" s="250"/>
      <c r="F16" s="250"/>
      <c r="G16" s="250"/>
      <c r="H16" s="250"/>
      <c r="I16" s="250"/>
      <c r="J16" s="250"/>
      <c r="K16" s="250"/>
      <c r="L16" s="250"/>
      <c r="M16" s="250"/>
      <c r="N16" s="250"/>
      <c r="O16" s="250"/>
      <c r="P16" s="250"/>
      <c r="Q16" s="250"/>
      <c r="R16" s="250"/>
      <c r="S16" s="250"/>
      <c r="T16" s="250"/>
      <c r="U16" s="250"/>
      <c r="V16" s="250"/>
      <c r="W16" s="250"/>
      <c r="X16" s="250"/>
      <c r="Y16" s="250"/>
      <c r="Z16" s="250"/>
      <c r="AA16" s="250"/>
      <c r="AB16" s="250"/>
      <c r="AC16" s="250"/>
      <c r="AD16" s="250"/>
    </row>
    <row r="17" spans="1:30" ht="15">
      <c r="A17" s="528" t="s">
        <v>733</v>
      </c>
      <c r="B17" s="526" t="s">
        <v>22</v>
      </c>
      <c r="C17" s="527">
        <v>271.19</v>
      </c>
      <c r="D17" s="527">
        <f t="shared" si="0"/>
        <v>320.00419999999997</v>
      </c>
      <c r="E17" s="250"/>
      <c r="F17" s="250"/>
      <c r="G17" s="250"/>
      <c r="H17" s="250"/>
      <c r="I17" s="250"/>
      <c r="J17" s="250"/>
      <c r="K17" s="250"/>
      <c r="L17" s="250"/>
      <c r="M17" s="250"/>
      <c r="N17" s="250"/>
      <c r="O17" s="250"/>
      <c r="P17" s="250"/>
      <c r="Q17" s="250"/>
      <c r="R17" s="250"/>
      <c r="S17" s="250"/>
      <c r="T17" s="250"/>
      <c r="U17" s="250"/>
      <c r="V17" s="250"/>
      <c r="W17" s="250"/>
      <c r="X17" s="250"/>
      <c r="Y17" s="250"/>
      <c r="Z17" s="250"/>
      <c r="AA17" s="250"/>
      <c r="AB17" s="250"/>
      <c r="AC17" s="250"/>
      <c r="AD17" s="250"/>
    </row>
    <row r="18" spans="1:30" ht="15">
      <c r="A18" s="529" t="s">
        <v>734</v>
      </c>
      <c r="B18" s="526" t="s">
        <v>22</v>
      </c>
      <c r="C18" s="527">
        <v>33.9</v>
      </c>
      <c r="D18" s="527">
        <f t="shared" si="0"/>
        <v>40.001999999999995</v>
      </c>
      <c r="E18" s="250"/>
      <c r="F18" s="250"/>
      <c r="G18" s="250"/>
      <c r="H18" s="250"/>
      <c r="I18" s="250"/>
      <c r="J18" s="250"/>
      <c r="K18" s="250"/>
      <c r="L18" s="250"/>
      <c r="M18" s="250"/>
      <c r="N18" s="250"/>
      <c r="O18" s="250"/>
      <c r="P18" s="250"/>
      <c r="Q18" s="250"/>
      <c r="R18" s="250"/>
      <c r="S18" s="250"/>
      <c r="T18" s="250"/>
      <c r="U18" s="250"/>
      <c r="V18" s="250"/>
      <c r="W18" s="250"/>
      <c r="X18" s="250"/>
      <c r="Y18" s="250"/>
      <c r="Z18" s="250"/>
      <c r="AA18" s="250"/>
      <c r="AB18" s="250"/>
      <c r="AC18" s="250"/>
      <c r="AD18" s="250"/>
    </row>
    <row r="19" spans="1:30" ht="15">
      <c r="A19" s="529" t="s">
        <v>735</v>
      </c>
      <c r="B19" s="526"/>
      <c r="C19" s="527"/>
      <c r="D19" s="527"/>
      <c r="E19" s="250"/>
      <c r="F19" s="250"/>
      <c r="G19" s="250"/>
      <c r="H19" s="250"/>
      <c r="I19" s="250"/>
      <c r="J19" s="250"/>
      <c r="K19" s="250"/>
      <c r="L19" s="250"/>
      <c r="M19" s="250"/>
      <c r="N19" s="250"/>
      <c r="O19" s="250"/>
      <c r="P19" s="250"/>
      <c r="Q19" s="250"/>
      <c r="R19" s="250"/>
      <c r="S19" s="250"/>
      <c r="T19" s="250"/>
      <c r="U19" s="250"/>
      <c r="V19" s="250"/>
      <c r="W19" s="250"/>
      <c r="X19" s="250"/>
      <c r="Y19" s="250"/>
      <c r="Z19" s="250"/>
      <c r="AA19" s="250"/>
      <c r="AB19" s="250"/>
      <c r="AC19" s="250"/>
      <c r="AD19" s="250"/>
    </row>
    <row r="20" spans="1:30" ht="15">
      <c r="A20" s="525" t="s">
        <v>736</v>
      </c>
      <c r="B20" s="526" t="s">
        <v>22</v>
      </c>
      <c r="C20" s="527">
        <v>135.59</v>
      </c>
      <c r="D20" s="527">
        <f t="shared" si="0"/>
        <v>159.9962</v>
      </c>
      <c r="E20" s="250"/>
      <c r="F20" s="250"/>
      <c r="G20" s="250"/>
      <c r="H20" s="250"/>
      <c r="I20" s="250"/>
      <c r="J20" s="250"/>
      <c r="K20" s="250"/>
      <c r="L20" s="250"/>
      <c r="M20" s="250"/>
      <c r="N20" s="250"/>
      <c r="O20" s="250"/>
      <c r="P20" s="250"/>
      <c r="Q20" s="250"/>
      <c r="R20" s="250"/>
      <c r="S20" s="250"/>
      <c r="T20" s="250"/>
      <c r="U20" s="250"/>
      <c r="V20" s="250"/>
      <c r="W20" s="250"/>
      <c r="X20" s="250"/>
      <c r="Y20" s="250"/>
      <c r="Z20" s="250"/>
      <c r="AA20" s="250"/>
      <c r="AB20" s="250"/>
      <c r="AC20" s="250"/>
      <c r="AD20" s="250"/>
    </row>
    <row r="21" spans="1:30" ht="60">
      <c r="A21" s="530" t="s">
        <v>737</v>
      </c>
      <c r="B21" s="526" t="s">
        <v>22</v>
      </c>
      <c r="C21" s="527">
        <v>161.02</v>
      </c>
      <c r="D21" s="527">
        <f t="shared" si="0"/>
        <v>190.0036</v>
      </c>
      <c r="E21" s="250"/>
      <c r="F21" s="250"/>
      <c r="G21" s="250"/>
      <c r="H21" s="250"/>
      <c r="I21" s="250"/>
      <c r="J21" s="250"/>
      <c r="K21" s="250"/>
      <c r="L21" s="250"/>
      <c r="M21" s="250"/>
      <c r="N21" s="250"/>
      <c r="O21" s="250"/>
      <c r="P21" s="250"/>
      <c r="Q21" s="250"/>
      <c r="R21" s="250"/>
      <c r="S21" s="250"/>
      <c r="T21" s="250"/>
      <c r="U21" s="250"/>
      <c r="V21" s="250"/>
      <c r="W21" s="250"/>
      <c r="X21" s="250"/>
      <c r="Y21" s="250"/>
      <c r="Z21" s="250"/>
      <c r="AA21" s="250"/>
      <c r="AB21" s="250"/>
      <c r="AC21" s="250"/>
      <c r="AD21" s="250"/>
    </row>
    <row r="22" spans="1:30" ht="60">
      <c r="A22" s="531" t="s">
        <v>738</v>
      </c>
      <c r="B22" s="526" t="s">
        <v>22</v>
      </c>
      <c r="C22" s="527">
        <v>313.56</v>
      </c>
      <c r="D22" s="527">
        <f t="shared" si="0"/>
        <v>370.00079999999997</v>
      </c>
      <c r="E22" s="250"/>
      <c r="F22" s="250"/>
      <c r="G22" s="250"/>
      <c r="H22" s="250"/>
      <c r="I22" s="250"/>
      <c r="J22" s="250"/>
      <c r="K22" s="250"/>
      <c r="L22" s="250"/>
      <c r="M22" s="250"/>
      <c r="N22" s="250"/>
      <c r="O22" s="250"/>
      <c r="P22" s="250"/>
      <c r="Q22" s="250"/>
      <c r="R22" s="250"/>
      <c r="S22" s="250"/>
      <c r="T22" s="250"/>
      <c r="U22" s="250"/>
      <c r="V22" s="250"/>
      <c r="W22" s="250"/>
      <c r="X22" s="250"/>
      <c r="Y22" s="250"/>
      <c r="Z22" s="250"/>
      <c r="AA22" s="250"/>
      <c r="AB22" s="250"/>
      <c r="AC22" s="250"/>
      <c r="AD22" s="250"/>
    </row>
    <row r="23" spans="1:30" ht="15">
      <c r="A23" s="532" t="s">
        <v>739</v>
      </c>
      <c r="B23" s="526"/>
      <c r="C23" s="527"/>
      <c r="D23" s="527"/>
      <c r="E23" s="250"/>
      <c r="F23" s="250"/>
      <c r="G23" s="250"/>
      <c r="H23" s="250"/>
      <c r="I23" s="250"/>
      <c r="J23" s="250"/>
      <c r="K23" s="250"/>
      <c r="L23" s="250"/>
      <c r="M23" s="250"/>
      <c r="N23" s="250"/>
      <c r="O23" s="250"/>
      <c r="P23" s="250"/>
      <c r="Q23" s="250"/>
      <c r="R23" s="250"/>
      <c r="S23" s="250"/>
      <c r="T23" s="250"/>
      <c r="U23" s="250"/>
      <c r="V23" s="250"/>
      <c r="W23" s="250"/>
      <c r="X23" s="250"/>
      <c r="Y23" s="250"/>
      <c r="Z23" s="250"/>
      <c r="AA23" s="250"/>
      <c r="AB23" s="250"/>
      <c r="AC23" s="250"/>
      <c r="AD23" s="250"/>
    </row>
    <row r="24" spans="1:30" ht="15">
      <c r="A24" s="525" t="s">
        <v>740</v>
      </c>
      <c r="B24" s="526"/>
      <c r="C24" s="527"/>
      <c r="D24" s="527"/>
      <c r="E24" s="250"/>
      <c r="F24" s="250"/>
      <c r="G24" s="250"/>
      <c r="H24" s="250"/>
      <c r="I24" s="250"/>
      <c r="J24" s="250"/>
      <c r="K24" s="250"/>
      <c r="L24" s="250"/>
      <c r="M24" s="250"/>
      <c r="N24" s="250"/>
      <c r="O24" s="250"/>
      <c r="P24" s="250"/>
      <c r="Q24" s="250"/>
      <c r="R24" s="250"/>
      <c r="S24" s="250"/>
      <c r="T24" s="250"/>
      <c r="U24" s="250"/>
      <c r="V24" s="250"/>
      <c r="W24" s="250"/>
      <c r="X24" s="250"/>
      <c r="Y24" s="250"/>
      <c r="Z24" s="250"/>
      <c r="AA24" s="250"/>
      <c r="AB24" s="250"/>
      <c r="AC24" s="250"/>
      <c r="AD24" s="250"/>
    </row>
    <row r="25" spans="1:30" ht="15">
      <c r="A25" s="525" t="s">
        <v>789</v>
      </c>
      <c r="B25" s="526" t="s">
        <v>22</v>
      </c>
      <c r="C25" s="527">
        <v>15127.12</v>
      </c>
      <c r="D25" s="527">
        <f t="shared" si="0"/>
        <v>17850.0016</v>
      </c>
      <c r="E25" s="250"/>
      <c r="F25" s="250"/>
      <c r="G25" s="250"/>
      <c r="H25" s="250"/>
      <c r="I25" s="250"/>
      <c r="J25" s="250"/>
      <c r="K25" s="250"/>
      <c r="L25" s="250"/>
      <c r="M25" s="250"/>
      <c r="N25" s="250"/>
      <c r="O25" s="250"/>
      <c r="P25" s="250"/>
      <c r="Q25" s="250"/>
      <c r="R25" s="250"/>
      <c r="S25" s="250"/>
      <c r="T25" s="250"/>
      <c r="U25" s="250"/>
      <c r="V25" s="250"/>
      <c r="W25" s="250"/>
      <c r="X25" s="250"/>
      <c r="Y25" s="250"/>
      <c r="Z25" s="250"/>
      <c r="AA25" s="250"/>
      <c r="AB25" s="250"/>
      <c r="AC25" s="250"/>
      <c r="AD25" s="250"/>
    </row>
    <row r="26" spans="1:30" ht="15">
      <c r="A26" s="528" t="s">
        <v>723</v>
      </c>
      <c r="B26" s="526" t="s">
        <v>22</v>
      </c>
      <c r="C26" s="527">
        <v>1525.42</v>
      </c>
      <c r="D26" s="527">
        <f t="shared" si="0"/>
        <v>1799.9956</v>
      </c>
      <c r="E26" s="250"/>
      <c r="F26" s="250"/>
      <c r="G26" s="250"/>
      <c r="H26" s="250"/>
      <c r="I26" s="250"/>
      <c r="J26" s="250"/>
      <c r="K26" s="250"/>
      <c r="L26" s="250"/>
      <c r="M26" s="250"/>
      <c r="N26" s="250"/>
      <c r="O26" s="250"/>
      <c r="P26" s="250"/>
      <c r="Q26" s="250"/>
      <c r="R26" s="250"/>
      <c r="S26" s="250"/>
      <c r="T26" s="250"/>
      <c r="U26" s="250"/>
      <c r="V26" s="250"/>
      <c r="W26" s="250"/>
      <c r="X26" s="250"/>
      <c r="Y26" s="250"/>
      <c r="Z26" s="250"/>
      <c r="AA26" s="250"/>
      <c r="AB26" s="250"/>
      <c r="AC26" s="250"/>
      <c r="AD26" s="250"/>
    </row>
    <row r="27" spans="1:30" ht="15">
      <c r="A27" s="528" t="s">
        <v>724</v>
      </c>
      <c r="B27" s="526" t="s">
        <v>22</v>
      </c>
      <c r="C27" s="527">
        <v>2796.61</v>
      </c>
      <c r="D27" s="527">
        <f t="shared" si="0"/>
        <v>3299.9998</v>
      </c>
      <c r="E27" s="250"/>
      <c r="F27" s="250"/>
      <c r="G27" s="250"/>
      <c r="H27" s="250"/>
      <c r="I27" s="250"/>
      <c r="J27" s="250"/>
      <c r="K27" s="250"/>
      <c r="L27" s="250"/>
      <c r="M27" s="250"/>
      <c r="N27" s="250"/>
      <c r="O27" s="250"/>
      <c r="P27" s="250"/>
      <c r="Q27" s="250"/>
      <c r="R27" s="250"/>
      <c r="S27" s="250"/>
      <c r="T27" s="250"/>
      <c r="U27" s="250"/>
      <c r="V27" s="250"/>
      <c r="W27" s="250"/>
      <c r="X27" s="250"/>
      <c r="Y27" s="250"/>
      <c r="Z27" s="250"/>
      <c r="AA27" s="250"/>
      <c r="AB27" s="250"/>
      <c r="AC27" s="250"/>
      <c r="AD27" s="250"/>
    </row>
    <row r="28" spans="1:30" ht="15">
      <c r="A28" s="528" t="s">
        <v>725</v>
      </c>
      <c r="B28" s="526" t="s">
        <v>22</v>
      </c>
      <c r="C28" s="527">
        <v>4067.8</v>
      </c>
      <c r="D28" s="527">
        <f t="shared" si="0"/>
        <v>4800.004</v>
      </c>
      <c r="E28" s="250"/>
      <c r="F28" s="250"/>
      <c r="G28" s="250"/>
      <c r="H28" s="250"/>
      <c r="I28" s="250"/>
      <c r="J28" s="250"/>
      <c r="K28" s="250"/>
      <c r="L28" s="250"/>
      <c r="M28" s="250"/>
      <c r="N28" s="250"/>
      <c r="O28" s="250"/>
      <c r="P28" s="250"/>
      <c r="Q28" s="250"/>
      <c r="R28" s="250"/>
      <c r="S28" s="250"/>
      <c r="T28" s="250"/>
      <c r="U28" s="250"/>
      <c r="V28" s="250"/>
      <c r="W28" s="250"/>
      <c r="X28" s="250"/>
      <c r="Y28" s="250"/>
      <c r="Z28" s="250"/>
      <c r="AA28" s="250"/>
      <c r="AB28" s="250"/>
      <c r="AC28" s="250"/>
      <c r="AD28" s="250"/>
    </row>
    <row r="29" spans="1:30" ht="15">
      <c r="A29" s="528" t="s">
        <v>726</v>
      </c>
      <c r="B29" s="526" t="s">
        <v>22</v>
      </c>
      <c r="C29" s="527">
        <v>5338.98</v>
      </c>
      <c r="D29" s="527">
        <f t="shared" si="0"/>
        <v>6299.996399999999</v>
      </c>
      <c r="E29" s="250"/>
      <c r="F29" s="250"/>
      <c r="G29" s="250"/>
      <c r="H29" s="250"/>
      <c r="I29" s="250"/>
      <c r="J29" s="250"/>
      <c r="K29" s="250"/>
      <c r="L29" s="250"/>
      <c r="M29" s="250"/>
      <c r="N29" s="250"/>
      <c r="O29" s="250"/>
      <c r="P29" s="250"/>
      <c r="Q29" s="250"/>
      <c r="R29" s="250"/>
      <c r="S29" s="250"/>
      <c r="T29" s="250"/>
      <c r="U29" s="250"/>
      <c r="V29" s="250"/>
      <c r="W29" s="250"/>
      <c r="X29" s="250"/>
      <c r="Y29" s="250"/>
      <c r="Z29" s="250"/>
      <c r="AA29" s="250"/>
      <c r="AB29" s="250"/>
      <c r="AC29" s="250"/>
      <c r="AD29" s="250"/>
    </row>
    <row r="30" spans="1:30" ht="15">
      <c r="A30" s="528" t="s">
        <v>727</v>
      </c>
      <c r="B30" s="526" t="s">
        <v>22</v>
      </c>
      <c r="C30" s="527">
        <v>6610.17</v>
      </c>
      <c r="D30" s="527">
        <f t="shared" si="0"/>
        <v>7800.000599999999</v>
      </c>
      <c r="E30" s="250"/>
      <c r="F30" s="250"/>
      <c r="G30" s="250"/>
      <c r="H30" s="250"/>
      <c r="I30" s="250"/>
      <c r="J30" s="250"/>
      <c r="K30" s="250"/>
      <c r="L30" s="250"/>
      <c r="M30" s="250"/>
      <c r="N30" s="250"/>
      <c r="O30" s="250"/>
      <c r="P30" s="250"/>
      <c r="Q30" s="250"/>
      <c r="R30" s="250"/>
      <c r="S30" s="250"/>
      <c r="T30" s="250"/>
      <c r="U30" s="250"/>
      <c r="V30" s="250"/>
      <c r="W30" s="250"/>
      <c r="X30" s="250"/>
      <c r="Y30" s="250"/>
      <c r="Z30" s="250"/>
      <c r="AA30" s="250"/>
      <c r="AB30" s="250"/>
      <c r="AC30" s="250"/>
      <c r="AD30" s="250"/>
    </row>
    <row r="31" spans="1:30" ht="15">
      <c r="A31" s="528" t="s">
        <v>728</v>
      </c>
      <c r="B31" s="526" t="s">
        <v>22</v>
      </c>
      <c r="C31" s="527">
        <v>7796.61</v>
      </c>
      <c r="D31" s="527">
        <f t="shared" si="0"/>
        <v>9199.9998</v>
      </c>
      <c r="E31" s="250"/>
      <c r="F31" s="250"/>
      <c r="G31" s="250"/>
      <c r="H31" s="250"/>
      <c r="I31" s="250"/>
      <c r="J31" s="250"/>
      <c r="K31" s="250"/>
      <c r="L31" s="250"/>
      <c r="M31" s="250"/>
      <c r="N31" s="250"/>
      <c r="O31" s="250"/>
      <c r="P31" s="250"/>
      <c r="Q31" s="250"/>
      <c r="R31" s="250"/>
      <c r="S31" s="250"/>
      <c r="T31" s="250"/>
      <c r="U31" s="250"/>
      <c r="V31" s="250"/>
      <c r="W31" s="250"/>
      <c r="X31" s="250"/>
      <c r="Y31" s="250"/>
      <c r="Z31" s="250"/>
      <c r="AA31" s="250"/>
      <c r="AB31" s="250"/>
      <c r="AC31" s="250"/>
      <c r="AD31" s="250"/>
    </row>
    <row r="32" spans="1:30" ht="15">
      <c r="A32" s="528" t="s">
        <v>729</v>
      </c>
      <c r="B32" s="526" t="s">
        <v>22</v>
      </c>
      <c r="C32" s="527">
        <v>9067.8</v>
      </c>
      <c r="D32" s="527">
        <f t="shared" si="0"/>
        <v>10700.003999999999</v>
      </c>
      <c r="E32" s="250"/>
      <c r="F32" s="250"/>
      <c r="G32" s="250"/>
      <c r="H32" s="250"/>
      <c r="I32" s="250"/>
      <c r="J32" s="250"/>
      <c r="K32" s="250"/>
      <c r="L32" s="250"/>
      <c r="M32" s="250"/>
      <c r="N32" s="250"/>
      <c r="O32" s="250"/>
      <c r="P32" s="250"/>
      <c r="Q32" s="250"/>
      <c r="R32" s="250"/>
      <c r="S32" s="250"/>
      <c r="T32" s="250"/>
      <c r="U32" s="250"/>
      <c r="V32" s="250"/>
      <c r="W32" s="250"/>
      <c r="X32" s="250"/>
      <c r="Y32" s="250"/>
      <c r="Z32" s="250"/>
      <c r="AA32" s="250"/>
      <c r="AB32" s="250"/>
      <c r="AC32" s="250"/>
      <c r="AD32" s="250"/>
    </row>
    <row r="33" spans="1:30" ht="15">
      <c r="A33" s="528" t="s">
        <v>730</v>
      </c>
      <c r="B33" s="526" t="s">
        <v>22</v>
      </c>
      <c r="C33" s="527">
        <v>10338.98</v>
      </c>
      <c r="D33" s="527">
        <f t="shared" si="0"/>
        <v>12199.996399999998</v>
      </c>
      <c r="E33" s="250"/>
      <c r="F33" s="250"/>
      <c r="G33" s="250"/>
      <c r="H33" s="250"/>
      <c r="I33" s="250"/>
      <c r="J33" s="250"/>
      <c r="K33" s="250"/>
      <c r="L33" s="250"/>
      <c r="M33" s="250"/>
      <c r="N33" s="250"/>
      <c r="O33" s="250"/>
      <c r="P33" s="250"/>
      <c r="Q33" s="250"/>
      <c r="R33" s="250"/>
      <c r="S33" s="250"/>
      <c r="T33" s="250"/>
      <c r="U33" s="250"/>
      <c r="V33" s="250"/>
      <c r="W33" s="250"/>
      <c r="X33" s="250"/>
      <c r="Y33" s="250"/>
      <c r="Z33" s="250"/>
      <c r="AA33" s="250"/>
      <c r="AB33" s="250"/>
      <c r="AC33" s="250"/>
      <c r="AD33" s="250"/>
    </row>
    <row r="34" spans="1:30" ht="15">
      <c r="A34" s="528" t="s">
        <v>731</v>
      </c>
      <c r="B34" s="526" t="s">
        <v>22</v>
      </c>
      <c r="C34" s="527">
        <v>11525.42</v>
      </c>
      <c r="D34" s="527">
        <f t="shared" si="0"/>
        <v>13599.9956</v>
      </c>
      <c r="E34" s="250"/>
      <c r="F34" s="250"/>
      <c r="G34" s="250"/>
      <c r="H34" s="250"/>
      <c r="I34" s="250"/>
      <c r="J34" s="250"/>
      <c r="K34" s="250"/>
      <c r="L34" s="250"/>
      <c r="M34" s="250"/>
      <c r="N34" s="250"/>
      <c r="O34" s="250"/>
      <c r="P34" s="250"/>
      <c r="Q34" s="250"/>
      <c r="R34" s="250"/>
      <c r="S34" s="250"/>
      <c r="T34" s="250"/>
      <c r="U34" s="250"/>
      <c r="V34" s="250"/>
      <c r="W34" s="250"/>
      <c r="X34" s="250"/>
      <c r="Y34" s="250"/>
      <c r="Z34" s="250"/>
      <c r="AA34" s="250"/>
      <c r="AB34" s="250"/>
      <c r="AC34" s="250"/>
      <c r="AD34" s="250"/>
    </row>
    <row r="35" spans="1:30" ht="15">
      <c r="A35" s="528" t="s">
        <v>732</v>
      </c>
      <c r="B35" s="526" t="s">
        <v>22</v>
      </c>
      <c r="C35" s="527">
        <v>12754.24</v>
      </c>
      <c r="D35" s="527">
        <f t="shared" si="0"/>
        <v>15050.0032</v>
      </c>
      <c r="E35" s="250"/>
      <c r="F35" s="250"/>
      <c r="G35" s="250"/>
      <c r="H35" s="250"/>
      <c r="I35" s="250"/>
      <c r="J35" s="250"/>
      <c r="K35" s="250"/>
      <c r="L35" s="250"/>
      <c r="M35" s="250"/>
      <c r="N35" s="250"/>
      <c r="O35" s="250"/>
      <c r="P35" s="250"/>
      <c r="Q35" s="250"/>
      <c r="R35" s="250"/>
      <c r="S35" s="250"/>
      <c r="T35" s="250"/>
      <c r="U35" s="250"/>
      <c r="V35" s="250"/>
      <c r="W35" s="250"/>
      <c r="X35" s="250"/>
      <c r="Y35" s="250"/>
      <c r="Z35" s="250"/>
      <c r="AA35" s="250"/>
      <c r="AB35" s="250"/>
      <c r="AC35" s="250"/>
      <c r="AD35" s="250"/>
    </row>
    <row r="36" spans="1:30" ht="15">
      <c r="A36" s="528" t="s">
        <v>733</v>
      </c>
      <c r="B36" s="526" t="s">
        <v>22</v>
      </c>
      <c r="C36" s="527">
        <v>14067.8</v>
      </c>
      <c r="D36" s="527">
        <f t="shared" si="0"/>
        <v>16600.003999999997</v>
      </c>
      <c r="E36" s="250"/>
      <c r="F36" s="250"/>
      <c r="G36" s="250"/>
      <c r="H36" s="250"/>
      <c r="I36" s="250"/>
      <c r="J36" s="250"/>
      <c r="K36" s="250"/>
      <c r="L36" s="250"/>
      <c r="M36" s="250"/>
      <c r="N36" s="250"/>
      <c r="O36" s="250"/>
      <c r="P36" s="250"/>
      <c r="Q36" s="250"/>
      <c r="R36" s="250"/>
      <c r="S36" s="250"/>
      <c r="T36" s="250"/>
      <c r="U36" s="250"/>
      <c r="V36" s="250"/>
      <c r="W36" s="250"/>
      <c r="X36" s="250"/>
      <c r="Y36" s="250"/>
      <c r="Z36" s="250"/>
      <c r="AA36" s="250"/>
      <c r="AB36" s="250"/>
      <c r="AC36" s="250"/>
      <c r="AD36" s="250"/>
    </row>
    <row r="37" spans="1:30" ht="60">
      <c r="A37" s="531" t="s">
        <v>741</v>
      </c>
      <c r="B37" s="526"/>
      <c r="C37" s="527"/>
      <c r="D37" s="527"/>
      <c r="E37" s="250"/>
      <c r="F37" s="250"/>
      <c r="G37" s="250"/>
      <c r="H37" s="250"/>
      <c r="I37" s="250"/>
      <c r="J37" s="250"/>
      <c r="K37" s="250"/>
      <c r="L37" s="250"/>
      <c r="M37" s="250"/>
      <c r="N37" s="250"/>
      <c r="O37" s="250"/>
      <c r="P37" s="250"/>
      <c r="Q37" s="250"/>
      <c r="R37" s="250"/>
      <c r="S37" s="250"/>
      <c r="T37" s="250"/>
      <c r="U37" s="250"/>
      <c r="V37" s="250"/>
      <c r="W37" s="250"/>
      <c r="X37" s="250"/>
      <c r="Y37" s="250"/>
      <c r="Z37" s="250"/>
      <c r="AA37" s="250"/>
      <c r="AB37" s="250"/>
      <c r="AC37" s="250"/>
      <c r="AD37" s="250"/>
    </row>
    <row r="38" spans="1:30" ht="15">
      <c r="A38" s="525" t="s">
        <v>789</v>
      </c>
      <c r="B38" s="526" t="s">
        <v>22</v>
      </c>
      <c r="C38" s="527">
        <v>9830.51</v>
      </c>
      <c r="D38" s="527">
        <f t="shared" si="0"/>
        <v>11600.0018</v>
      </c>
      <c r="E38" s="250"/>
      <c r="F38" s="250"/>
      <c r="G38" s="250"/>
      <c r="H38" s="250"/>
      <c r="I38" s="250"/>
      <c r="J38" s="250"/>
      <c r="K38" s="250"/>
      <c r="L38" s="250"/>
      <c r="M38" s="250"/>
      <c r="N38" s="250"/>
      <c r="O38" s="250"/>
      <c r="P38" s="250"/>
      <c r="Q38" s="250"/>
      <c r="R38" s="250"/>
      <c r="S38" s="250"/>
      <c r="T38" s="250"/>
      <c r="U38" s="250"/>
      <c r="V38" s="250"/>
      <c r="W38" s="250"/>
      <c r="X38" s="250"/>
      <c r="Y38" s="250"/>
      <c r="Z38" s="250"/>
      <c r="AA38" s="250"/>
      <c r="AB38" s="250"/>
      <c r="AC38" s="250"/>
      <c r="AD38" s="250"/>
    </row>
    <row r="39" spans="1:30" ht="15">
      <c r="A39" s="528" t="s">
        <v>723</v>
      </c>
      <c r="B39" s="526" t="s">
        <v>22</v>
      </c>
      <c r="C39" s="527">
        <v>1016.95</v>
      </c>
      <c r="D39" s="527">
        <f t="shared" si="0"/>
        <v>1200.001</v>
      </c>
      <c r="E39" s="250"/>
      <c r="F39" s="250"/>
      <c r="G39" s="250"/>
      <c r="H39" s="250"/>
      <c r="I39" s="250"/>
      <c r="J39" s="250"/>
      <c r="K39" s="250"/>
      <c r="L39" s="250"/>
      <c r="M39" s="250"/>
      <c r="N39" s="250"/>
      <c r="O39" s="250"/>
      <c r="P39" s="250"/>
      <c r="Q39" s="250"/>
      <c r="R39" s="250"/>
      <c r="S39" s="250"/>
      <c r="T39" s="250"/>
      <c r="U39" s="250"/>
      <c r="V39" s="250"/>
      <c r="W39" s="250"/>
      <c r="X39" s="250"/>
      <c r="Y39" s="250"/>
      <c r="Z39" s="250"/>
      <c r="AA39" s="250"/>
      <c r="AB39" s="250"/>
      <c r="AC39" s="250"/>
      <c r="AD39" s="250"/>
    </row>
    <row r="40" spans="1:30" ht="15">
      <c r="A40" s="528" t="s">
        <v>724</v>
      </c>
      <c r="B40" s="526" t="s">
        <v>22</v>
      </c>
      <c r="C40" s="527">
        <v>1779.66</v>
      </c>
      <c r="D40" s="527">
        <f t="shared" si="0"/>
        <v>2099.9988</v>
      </c>
      <c r="E40" s="250"/>
      <c r="F40" s="250"/>
      <c r="G40" s="250"/>
      <c r="H40" s="250"/>
      <c r="I40" s="250"/>
      <c r="J40" s="250"/>
      <c r="K40" s="250"/>
      <c r="L40" s="250"/>
      <c r="M40" s="250"/>
      <c r="N40" s="250"/>
      <c r="O40" s="250"/>
      <c r="P40" s="250"/>
      <c r="Q40" s="250"/>
      <c r="R40" s="250"/>
      <c r="S40" s="250"/>
      <c r="T40" s="250"/>
      <c r="U40" s="250"/>
      <c r="V40" s="250"/>
      <c r="W40" s="250"/>
      <c r="X40" s="250"/>
      <c r="Y40" s="250"/>
      <c r="Z40" s="250"/>
      <c r="AA40" s="250"/>
      <c r="AB40" s="250"/>
      <c r="AC40" s="250"/>
      <c r="AD40" s="250"/>
    </row>
    <row r="41" spans="1:30" ht="15">
      <c r="A41" s="528" t="s">
        <v>725</v>
      </c>
      <c r="B41" s="526" t="s">
        <v>22</v>
      </c>
      <c r="C41" s="527">
        <v>2542.37</v>
      </c>
      <c r="D41" s="527">
        <f t="shared" si="0"/>
        <v>2999.9965999999995</v>
      </c>
      <c r="E41" s="250"/>
      <c r="F41" s="250"/>
      <c r="G41" s="250"/>
      <c r="H41" s="250"/>
      <c r="I41" s="250"/>
      <c r="J41" s="250"/>
      <c r="K41" s="250"/>
      <c r="L41" s="250"/>
      <c r="M41" s="250"/>
      <c r="N41" s="250"/>
      <c r="O41" s="250"/>
      <c r="P41" s="250"/>
      <c r="Q41" s="250"/>
      <c r="R41" s="250"/>
      <c r="S41" s="250"/>
      <c r="T41" s="250"/>
      <c r="U41" s="250"/>
      <c r="V41" s="250"/>
      <c r="W41" s="250"/>
      <c r="X41" s="250"/>
      <c r="Y41" s="250"/>
      <c r="Z41" s="250"/>
      <c r="AA41" s="250"/>
      <c r="AB41" s="250"/>
      <c r="AC41" s="250"/>
      <c r="AD41" s="250"/>
    </row>
    <row r="42" spans="1:30" ht="15">
      <c r="A42" s="528" t="s">
        <v>726</v>
      </c>
      <c r="B42" s="526" t="s">
        <v>22</v>
      </c>
      <c r="C42" s="527">
        <v>3347.46</v>
      </c>
      <c r="D42" s="527">
        <f t="shared" si="0"/>
        <v>3950.0027999999998</v>
      </c>
      <c r="E42" s="250"/>
      <c r="F42" s="250"/>
      <c r="G42" s="250"/>
      <c r="H42" s="250"/>
      <c r="I42" s="250"/>
      <c r="J42" s="250"/>
      <c r="K42" s="250"/>
      <c r="L42" s="250"/>
      <c r="M42" s="250"/>
      <c r="N42" s="250"/>
      <c r="O42" s="250"/>
      <c r="P42" s="250"/>
      <c r="Q42" s="250"/>
      <c r="R42" s="250"/>
      <c r="S42" s="250"/>
      <c r="T42" s="250"/>
      <c r="U42" s="250"/>
      <c r="V42" s="250"/>
      <c r="W42" s="250"/>
      <c r="X42" s="250"/>
      <c r="Y42" s="250"/>
      <c r="Z42" s="250"/>
      <c r="AA42" s="250"/>
      <c r="AB42" s="250"/>
      <c r="AC42" s="250"/>
      <c r="AD42" s="250"/>
    </row>
    <row r="43" spans="1:30" ht="15">
      <c r="A43" s="528" t="s">
        <v>727</v>
      </c>
      <c r="B43" s="526" t="s">
        <v>22</v>
      </c>
      <c r="C43" s="527">
        <v>4152.54</v>
      </c>
      <c r="D43" s="527">
        <f t="shared" si="0"/>
        <v>4899.9972</v>
      </c>
      <c r="E43" s="250"/>
      <c r="F43" s="250"/>
      <c r="G43" s="250"/>
      <c r="H43" s="250"/>
      <c r="I43" s="250"/>
      <c r="J43" s="250"/>
      <c r="K43" s="250"/>
      <c r="L43" s="250"/>
      <c r="M43" s="250"/>
      <c r="N43" s="250"/>
      <c r="O43" s="250"/>
      <c r="P43" s="250"/>
      <c r="Q43" s="250"/>
      <c r="R43" s="250"/>
      <c r="S43" s="250"/>
      <c r="T43" s="250"/>
      <c r="U43" s="250"/>
      <c r="V43" s="250"/>
      <c r="W43" s="250"/>
      <c r="X43" s="250"/>
      <c r="Y43" s="250"/>
      <c r="Z43" s="250"/>
      <c r="AA43" s="250"/>
      <c r="AB43" s="250"/>
      <c r="AC43" s="250"/>
      <c r="AD43" s="250"/>
    </row>
    <row r="44" spans="1:30" ht="15">
      <c r="A44" s="528" t="s">
        <v>728</v>
      </c>
      <c r="B44" s="526" t="s">
        <v>22</v>
      </c>
      <c r="C44" s="527">
        <v>4957.63</v>
      </c>
      <c r="D44" s="527">
        <f t="shared" si="0"/>
        <v>5850.0034</v>
      </c>
      <c r="E44" s="250"/>
      <c r="F44" s="250"/>
      <c r="G44" s="250"/>
      <c r="H44" s="250"/>
      <c r="I44" s="250"/>
      <c r="J44" s="250"/>
      <c r="K44" s="250"/>
      <c r="L44" s="250"/>
      <c r="M44" s="250"/>
      <c r="N44" s="250"/>
      <c r="O44" s="250"/>
      <c r="P44" s="250"/>
      <c r="Q44" s="250"/>
      <c r="R44" s="250"/>
      <c r="S44" s="250"/>
      <c r="T44" s="250"/>
      <c r="U44" s="250"/>
      <c r="V44" s="250"/>
      <c r="W44" s="250"/>
      <c r="X44" s="250"/>
      <c r="Y44" s="250"/>
      <c r="Z44" s="250"/>
      <c r="AA44" s="250"/>
      <c r="AB44" s="250"/>
      <c r="AC44" s="250"/>
      <c r="AD44" s="250"/>
    </row>
    <row r="45" spans="1:30" ht="15">
      <c r="A45" s="528" t="s">
        <v>729</v>
      </c>
      <c r="B45" s="526" t="s">
        <v>22</v>
      </c>
      <c r="C45" s="527">
        <v>5847.46</v>
      </c>
      <c r="D45" s="527">
        <f t="shared" si="0"/>
        <v>6900.002799999999</v>
      </c>
      <c r="E45" s="250"/>
      <c r="F45" s="250"/>
      <c r="G45" s="250"/>
      <c r="H45" s="250"/>
      <c r="I45" s="250"/>
      <c r="J45" s="250"/>
      <c r="K45" s="250"/>
      <c r="L45" s="250"/>
      <c r="M45" s="250"/>
      <c r="N45" s="250"/>
      <c r="O45" s="250"/>
      <c r="P45" s="250"/>
      <c r="Q45" s="250"/>
      <c r="R45" s="250"/>
      <c r="S45" s="250"/>
      <c r="T45" s="250"/>
      <c r="U45" s="250"/>
      <c r="V45" s="250"/>
      <c r="W45" s="250"/>
      <c r="X45" s="250"/>
      <c r="Y45" s="250"/>
      <c r="Z45" s="250"/>
      <c r="AA45" s="250"/>
      <c r="AB45" s="250"/>
      <c r="AC45" s="250"/>
      <c r="AD45" s="250"/>
    </row>
    <row r="46" spans="1:30" ht="15">
      <c r="A46" s="528" t="s">
        <v>730</v>
      </c>
      <c r="B46" s="526" t="s">
        <v>22</v>
      </c>
      <c r="C46" s="527">
        <v>6610.17</v>
      </c>
      <c r="D46" s="527">
        <f t="shared" si="0"/>
        <v>7800.000599999999</v>
      </c>
      <c r="E46" s="250"/>
      <c r="F46" s="250"/>
      <c r="G46" s="250"/>
      <c r="H46" s="250"/>
      <c r="I46" s="250"/>
      <c r="J46" s="250"/>
      <c r="K46" s="250"/>
      <c r="L46" s="250"/>
      <c r="M46" s="250"/>
      <c r="N46" s="250"/>
      <c r="O46" s="250"/>
      <c r="P46" s="250"/>
      <c r="Q46" s="250"/>
      <c r="R46" s="250"/>
      <c r="S46" s="250"/>
      <c r="T46" s="250"/>
      <c r="U46" s="250"/>
      <c r="V46" s="250"/>
      <c r="W46" s="250"/>
      <c r="X46" s="250"/>
      <c r="Y46" s="250"/>
      <c r="Z46" s="250"/>
      <c r="AA46" s="250"/>
      <c r="AB46" s="250"/>
      <c r="AC46" s="250"/>
      <c r="AD46" s="250"/>
    </row>
    <row r="47" spans="1:30" ht="15">
      <c r="A47" s="528" t="s">
        <v>731</v>
      </c>
      <c r="B47" s="526" t="s">
        <v>22</v>
      </c>
      <c r="C47" s="527">
        <v>7372.88</v>
      </c>
      <c r="D47" s="527">
        <f t="shared" si="0"/>
        <v>8699.9984</v>
      </c>
      <c r="E47" s="250"/>
      <c r="F47" s="250"/>
      <c r="G47" s="250"/>
      <c r="H47" s="250"/>
      <c r="I47" s="250"/>
      <c r="J47" s="250"/>
      <c r="K47" s="250"/>
      <c r="L47" s="250"/>
      <c r="M47" s="250"/>
      <c r="N47" s="250"/>
      <c r="O47" s="250"/>
      <c r="P47" s="250"/>
      <c r="Q47" s="250"/>
      <c r="R47" s="250"/>
      <c r="S47" s="250"/>
      <c r="T47" s="250"/>
      <c r="U47" s="250"/>
      <c r="V47" s="250"/>
      <c r="W47" s="250"/>
      <c r="X47" s="250"/>
      <c r="Y47" s="250"/>
      <c r="Z47" s="250"/>
      <c r="AA47" s="250"/>
      <c r="AB47" s="250"/>
      <c r="AC47" s="250"/>
      <c r="AD47" s="250"/>
    </row>
    <row r="48" spans="1:30" ht="15">
      <c r="A48" s="528" t="s">
        <v>732</v>
      </c>
      <c r="B48" s="526" t="s">
        <v>22</v>
      </c>
      <c r="C48" s="527">
        <v>8135.59</v>
      </c>
      <c r="D48" s="527">
        <f t="shared" si="0"/>
        <v>9599.9962</v>
      </c>
      <c r="E48" s="250"/>
      <c r="F48" s="250"/>
      <c r="G48" s="250"/>
      <c r="H48" s="250"/>
      <c r="I48" s="250"/>
      <c r="J48" s="250"/>
      <c r="K48" s="250"/>
      <c r="L48" s="250"/>
      <c r="M48" s="250"/>
      <c r="N48" s="250"/>
      <c r="O48" s="250"/>
      <c r="P48" s="250"/>
      <c r="Q48" s="250"/>
      <c r="R48" s="250"/>
      <c r="S48" s="250"/>
      <c r="T48" s="250"/>
      <c r="U48" s="250"/>
      <c r="V48" s="250"/>
      <c r="W48" s="250"/>
      <c r="X48" s="250"/>
      <c r="Y48" s="250"/>
      <c r="Z48" s="250"/>
      <c r="AA48" s="250"/>
      <c r="AB48" s="250"/>
      <c r="AC48" s="250"/>
      <c r="AD48" s="250"/>
    </row>
    <row r="49" spans="1:30" ht="15">
      <c r="A49" s="528" t="s">
        <v>733</v>
      </c>
      <c r="B49" s="526" t="s">
        <v>22</v>
      </c>
      <c r="C49" s="527">
        <v>8940.68</v>
      </c>
      <c r="D49" s="527">
        <f t="shared" si="0"/>
        <v>10550.0024</v>
      </c>
      <c r="E49" s="250"/>
      <c r="F49" s="250"/>
      <c r="G49" s="250"/>
      <c r="H49" s="250"/>
      <c r="I49" s="250"/>
      <c r="J49" s="250"/>
      <c r="K49" s="250"/>
      <c r="L49" s="250"/>
      <c r="M49" s="250"/>
      <c r="N49" s="250"/>
      <c r="O49" s="250"/>
      <c r="P49" s="250"/>
      <c r="Q49" s="250"/>
      <c r="R49" s="250"/>
      <c r="S49" s="250"/>
      <c r="T49" s="250"/>
      <c r="U49" s="250"/>
      <c r="V49" s="250"/>
      <c r="W49" s="250"/>
      <c r="X49" s="250"/>
      <c r="Y49" s="250"/>
      <c r="Z49" s="250"/>
      <c r="AA49" s="250"/>
      <c r="AB49" s="250"/>
      <c r="AC49" s="250"/>
      <c r="AD49" s="250"/>
    </row>
    <row r="50" spans="1:30" ht="60">
      <c r="A50" s="531" t="s">
        <v>742</v>
      </c>
      <c r="B50" s="526"/>
      <c r="C50" s="527"/>
      <c r="D50" s="527"/>
      <c r="E50" s="250"/>
      <c r="F50" s="250"/>
      <c r="G50" s="250"/>
      <c r="H50" s="250"/>
      <c r="I50" s="250"/>
      <c r="J50" s="250"/>
      <c r="K50" s="250"/>
      <c r="L50" s="250"/>
      <c r="M50" s="250"/>
      <c r="N50" s="250"/>
      <c r="O50" s="250"/>
      <c r="P50" s="250"/>
      <c r="Q50" s="250"/>
      <c r="R50" s="250"/>
      <c r="S50" s="250"/>
      <c r="T50" s="250"/>
      <c r="U50" s="250"/>
      <c r="V50" s="250"/>
      <c r="W50" s="250"/>
      <c r="X50" s="250"/>
      <c r="Y50" s="250"/>
      <c r="Z50" s="250"/>
      <c r="AA50" s="250"/>
      <c r="AB50" s="250"/>
      <c r="AC50" s="250"/>
      <c r="AD50" s="250"/>
    </row>
    <row r="51" spans="1:30" ht="15">
      <c r="A51" s="525" t="s">
        <v>789</v>
      </c>
      <c r="B51" s="526" t="s">
        <v>22</v>
      </c>
      <c r="C51" s="527">
        <v>12330.51</v>
      </c>
      <c r="D51" s="527">
        <f t="shared" si="0"/>
        <v>14550.0018</v>
      </c>
      <c r="E51" s="250"/>
      <c r="F51" s="250"/>
      <c r="G51" s="250"/>
      <c r="H51" s="250"/>
      <c r="I51" s="250"/>
      <c r="J51" s="250"/>
      <c r="K51" s="250"/>
      <c r="L51" s="250"/>
      <c r="M51" s="250"/>
      <c r="N51" s="250"/>
      <c r="O51" s="250"/>
      <c r="P51" s="250"/>
      <c r="Q51" s="250"/>
      <c r="R51" s="250"/>
      <c r="S51" s="250"/>
      <c r="T51" s="250"/>
      <c r="U51" s="250"/>
      <c r="V51" s="250"/>
      <c r="W51" s="250"/>
      <c r="X51" s="250"/>
      <c r="Y51" s="250"/>
      <c r="Z51" s="250"/>
      <c r="AA51" s="250"/>
      <c r="AB51" s="250"/>
      <c r="AC51" s="250"/>
      <c r="AD51" s="250"/>
    </row>
    <row r="52" spans="1:30" ht="15">
      <c r="A52" s="528" t="s">
        <v>723</v>
      </c>
      <c r="B52" s="526" t="s">
        <v>22</v>
      </c>
      <c r="C52" s="527">
        <v>1271.19</v>
      </c>
      <c r="D52" s="527">
        <f t="shared" si="0"/>
        <v>1500.0042</v>
      </c>
      <c r="E52" s="250"/>
      <c r="F52" s="250"/>
      <c r="G52" s="250"/>
      <c r="H52" s="250"/>
      <c r="I52" s="250"/>
      <c r="J52" s="250"/>
      <c r="K52" s="250"/>
      <c r="L52" s="250"/>
      <c r="M52" s="250"/>
      <c r="N52" s="250"/>
      <c r="O52" s="250"/>
      <c r="P52" s="250"/>
      <c r="Q52" s="250"/>
      <c r="R52" s="250"/>
      <c r="S52" s="250"/>
      <c r="T52" s="250"/>
      <c r="U52" s="250"/>
      <c r="V52" s="250"/>
      <c r="W52" s="250"/>
      <c r="X52" s="250"/>
      <c r="Y52" s="250"/>
      <c r="Z52" s="250"/>
      <c r="AA52" s="250"/>
      <c r="AB52" s="250"/>
      <c r="AC52" s="250"/>
      <c r="AD52" s="250"/>
    </row>
    <row r="53" spans="1:30" ht="15">
      <c r="A53" s="528" t="s">
        <v>724</v>
      </c>
      <c r="B53" s="526" t="s">
        <v>22</v>
      </c>
      <c r="C53" s="527">
        <v>2245.76</v>
      </c>
      <c r="D53" s="527">
        <f t="shared" si="0"/>
        <v>2649.9968</v>
      </c>
      <c r="E53" s="250"/>
      <c r="F53" s="250"/>
      <c r="G53" s="250"/>
      <c r="H53" s="250"/>
      <c r="I53" s="250"/>
      <c r="J53" s="250"/>
      <c r="K53" s="250"/>
      <c r="L53" s="250"/>
      <c r="M53" s="250"/>
      <c r="N53" s="250"/>
      <c r="O53" s="250"/>
      <c r="P53" s="250"/>
      <c r="Q53" s="250"/>
      <c r="R53" s="250"/>
      <c r="S53" s="250"/>
      <c r="T53" s="250"/>
      <c r="U53" s="250"/>
      <c r="V53" s="250"/>
      <c r="W53" s="250"/>
      <c r="X53" s="250"/>
      <c r="Y53" s="250"/>
      <c r="Z53" s="250"/>
      <c r="AA53" s="250"/>
      <c r="AB53" s="250"/>
      <c r="AC53" s="250"/>
      <c r="AD53" s="250"/>
    </row>
    <row r="54" spans="1:30" ht="15">
      <c r="A54" s="528" t="s">
        <v>725</v>
      </c>
      <c r="B54" s="526" t="s">
        <v>22</v>
      </c>
      <c r="C54" s="527">
        <v>3347.46</v>
      </c>
      <c r="D54" s="527">
        <f t="shared" si="0"/>
        <v>3950.0027999999998</v>
      </c>
      <c r="E54" s="250"/>
      <c r="F54" s="250"/>
      <c r="G54" s="250"/>
      <c r="H54" s="250"/>
      <c r="I54" s="250"/>
      <c r="J54" s="250"/>
      <c r="K54" s="250"/>
      <c r="L54" s="250"/>
      <c r="M54" s="250"/>
      <c r="N54" s="250"/>
      <c r="O54" s="250"/>
      <c r="P54" s="250"/>
      <c r="Q54" s="250"/>
      <c r="R54" s="250"/>
      <c r="S54" s="250"/>
      <c r="T54" s="250"/>
      <c r="U54" s="250"/>
      <c r="V54" s="250"/>
      <c r="W54" s="250"/>
      <c r="X54" s="250"/>
      <c r="Y54" s="250"/>
      <c r="Z54" s="250"/>
      <c r="AA54" s="250"/>
      <c r="AB54" s="250"/>
      <c r="AC54" s="250"/>
      <c r="AD54" s="250"/>
    </row>
    <row r="55" spans="1:30" ht="15">
      <c r="A55" s="528" t="s">
        <v>726</v>
      </c>
      <c r="B55" s="526" t="s">
        <v>22</v>
      </c>
      <c r="C55" s="527">
        <v>4364.41</v>
      </c>
      <c r="D55" s="527">
        <f t="shared" si="0"/>
        <v>5150.0037999999995</v>
      </c>
      <c r="E55" s="250"/>
      <c r="F55" s="250"/>
      <c r="G55" s="250"/>
      <c r="H55" s="250"/>
      <c r="I55" s="250"/>
      <c r="J55" s="250"/>
      <c r="K55" s="250"/>
      <c r="L55" s="250"/>
      <c r="M55" s="250"/>
      <c r="N55" s="250"/>
      <c r="O55" s="250"/>
      <c r="P55" s="250"/>
      <c r="Q55" s="250"/>
      <c r="R55" s="250"/>
      <c r="S55" s="250"/>
      <c r="T55" s="250"/>
      <c r="U55" s="250"/>
      <c r="V55" s="250"/>
      <c r="W55" s="250"/>
      <c r="X55" s="250"/>
      <c r="Y55" s="250"/>
      <c r="Z55" s="250"/>
      <c r="AA55" s="250"/>
      <c r="AB55" s="250"/>
      <c r="AC55" s="250"/>
      <c r="AD55" s="250"/>
    </row>
    <row r="56" spans="1:30" ht="15">
      <c r="A56" s="528" t="s">
        <v>727</v>
      </c>
      <c r="B56" s="526" t="s">
        <v>22</v>
      </c>
      <c r="C56" s="527">
        <v>5338.98</v>
      </c>
      <c r="D56" s="527">
        <f t="shared" si="0"/>
        <v>6299.996399999999</v>
      </c>
      <c r="E56" s="250"/>
      <c r="F56" s="250"/>
      <c r="G56" s="250"/>
      <c r="H56" s="250"/>
      <c r="I56" s="250"/>
      <c r="J56" s="250"/>
      <c r="K56" s="250"/>
      <c r="L56" s="250"/>
      <c r="M56" s="250"/>
      <c r="N56" s="250"/>
      <c r="O56" s="250"/>
      <c r="P56" s="250"/>
      <c r="Q56" s="250"/>
      <c r="R56" s="250"/>
      <c r="S56" s="250"/>
      <c r="T56" s="250"/>
      <c r="U56" s="250"/>
      <c r="V56" s="250"/>
      <c r="W56" s="250"/>
      <c r="X56" s="250"/>
      <c r="Y56" s="250"/>
      <c r="Z56" s="250"/>
      <c r="AA56" s="250"/>
      <c r="AB56" s="250"/>
      <c r="AC56" s="250"/>
      <c r="AD56" s="250"/>
    </row>
    <row r="57" spans="1:30" ht="15">
      <c r="A57" s="528" t="s">
        <v>728</v>
      </c>
      <c r="B57" s="526" t="s">
        <v>22</v>
      </c>
      <c r="C57" s="527">
        <v>6440.68</v>
      </c>
      <c r="D57" s="527">
        <f t="shared" si="0"/>
        <v>7600.0024</v>
      </c>
      <c r="E57" s="250"/>
      <c r="F57" s="250"/>
      <c r="G57" s="250"/>
      <c r="H57" s="250"/>
      <c r="I57" s="250"/>
      <c r="J57" s="250"/>
      <c r="K57" s="250"/>
      <c r="L57" s="250"/>
      <c r="M57" s="250"/>
      <c r="N57" s="250"/>
      <c r="O57" s="250"/>
      <c r="P57" s="250"/>
      <c r="Q57" s="250"/>
      <c r="R57" s="250"/>
      <c r="S57" s="250"/>
      <c r="T57" s="250"/>
      <c r="U57" s="250"/>
      <c r="V57" s="250"/>
      <c r="W57" s="250"/>
      <c r="X57" s="250"/>
      <c r="Y57" s="250"/>
      <c r="Z57" s="250"/>
      <c r="AA57" s="250"/>
      <c r="AB57" s="250"/>
      <c r="AC57" s="250"/>
      <c r="AD57" s="250"/>
    </row>
    <row r="58" spans="1:30" ht="15">
      <c r="A58" s="528" t="s">
        <v>729</v>
      </c>
      <c r="B58" s="526" t="s">
        <v>22</v>
      </c>
      <c r="C58" s="527">
        <v>7457.63</v>
      </c>
      <c r="D58" s="527">
        <f t="shared" si="0"/>
        <v>8800.0034</v>
      </c>
      <c r="E58" s="250"/>
      <c r="F58" s="250"/>
      <c r="G58" s="250"/>
      <c r="H58" s="250"/>
      <c r="I58" s="250"/>
      <c r="J58" s="250"/>
      <c r="K58" s="250"/>
      <c r="L58" s="250"/>
      <c r="M58" s="250"/>
      <c r="N58" s="250"/>
      <c r="O58" s="250"/>
      <c r="P58" s="250"/>
      <c r="Q58" s="250"/>
      <c r="R58" s="250"/>
      <c r="S58" s="250"/>
      <c r="T58" s="250"/>
      <c r="U58" s="250"/>
      <c r="V58" s="250"/>
      <c r="W58" s="250"/>
      <c r="X58" s="250"/>
      <c r="Y58" s="250"/>
      <c r="Z58" s="250"/>
      <c r="AA58" s="250"/>
      <c r="AB58" s="250"/>
      <c r="AC58" s="250"/>
      <c r="AD58" s="250"/>
    </row>
    <row r="59" spans="1:30" ht="15">
      <c r="A59" s="528" t="s">
        <v>730</v>
      </c>
      <c r="B59" s="526" t="s">
        <v>22</v>
      </c>
      <c r="C59" s="527">
        <v>8432.2</v>
      </c>
      <c r="D59" s="527">
        <f t="shared" si="0"/>
        <v>9949.996000000001</v>
      </c>
      <c r="E59" s="250"/>
      <c r="F59" s="250"/>
      <c r="G59" s="250"/>
      <c r="H59" s="250"/>
      <c r="I59" s="250"/>
      <c r="J59" s="250"/>
      <c r="K59" s="250"/>
      <c r="L59" s="250"/>
      <c r="M59" s="250"/>
      <c r="N59" s="250"/>
      <c r="O59" s="250"/>
      <c r="P59" s="250"/>
      <c r="Q59" s="250"/>
      <c r="R59" s="250"/>
      <c r="S59" s="250"/>
      <c r="T59" s="250"/>
      <c r="U59" s="250"/>
      <c r="V59" s="250"/>
      <c r="W59" s="250"/>
      <c r="X59" s="250"/>
      <c r="Y59" s="250"/>
      <c r="Z59" s="250"/>
      <c r="AA59" s="250"/>
      <c r="AB59" s="250"/>
      <c r="AC59" s="250"/>
      <c r="AD59" s="250"/>
    </row>
    <row r="60" spans="1:30" ht="15">
      <c r="A60" s="528" t="s">
        <v>731</v>
      </c>
      <c r="B60" s="526" t="s">
        <v>22</v>
      </c>
      <c r="C60" s="527">
        <v>9449.15</v>
      </c>
      <c r="D60" s="527">
        <f t="shared" si="0"/>
        <v>11149.997</v>
      </c>
      <c r="E60" s="250"/>
      <c r="F60" s="250"/>
      <c r="G60" s="250"/>
      <c r="H60" s="250"/>
      <c r="I60" s="250"/>
      <c r="J60" s="250"/>
      <c r="K60" s="250"/>
      <c r="L60" s="250"/>
      <c r="M60" s="250"/>
      <c r="N60" s="250"/>
      <c r="O60" s="250"/>
      <c r="P60" s="250"/>
      <c r="Q60" s="250"/>
      <c r="R60" s="250"/>
      <c r="S60" s="250"/>
      <c r="T60" s="250"/>
      <c r="U60" s="250"/>
      <c r="V60" s="250"/>
      <c r="W60" s="250"/>
      <c r="X60" s="250"/>
      <c r="Y60" s="250"/>
      <c r="Z60" s="250"/>
      <c r="AA60" s="250"/>
      <c r="AB60" s="250"/>
      <c r="AC60" s="250"/>
      <c r="AD60" s="250"/>
    </row>
    <row r="61" spans="1:30" ht="15">
      <c r="A61" s="528" t="s">
        <v>732</v>
      </c>
      <c r="B61" s="526" t="s">
        <v>22</v>
      </c>
      <c r="C61" s="527">
        <v>10423.73</v>
      </c>
      <c r="D61" s="527">
        <f t="shared" si="0"/>
        <v>12300.0014</v>
      </c>
      <c r="E61" s="250"/>
      <c r="F61" s="250"/>
      <c r="G61" s="250"/>
      <c r="H61" s="250"/>
      <c r="I61" s="250"/>
      <c r="J61" s="250"/>
      <c r="K61" s="250"/>
      <c r="L61" s="250"/>
      <c r="M61" s="250"/>
      <c r="N61" s="250"/>
      <c r="O61" s="250"/>
      <c r="P61" s="250"/>
      <c r="Q61" s="250"/>
      <c r="R61" s="250"/>
      <c r="S61" s="250"/>
      <c r="T61" s="250"/>
      <c r="U61" s="250"/>
      <c r="V61" s="250"/>
      <c r="W61" s="250"/>
      <c r="X61" s="250"/>
      <c r="Y61" s="250"/>
      <c r="Z61" s="250"/>
      <c r="AA61" s="250"/>
      <c r="AB61" s="250"/>
      <c r="AC61" s="250"/>
      <c r="AD61" s="250"/>
    </row>
    <row r="62" spans="1:30" ht="15">
      <c r="A62" s="528" t="s">
        <v>733</v>
      </c>
      <c r="B62" s="526" t="s">
        <v>22</v>
      </c>
      <c r="C62" s="527">
        <v>11355.93</v>
      </c>
      <c r="D62" s="527">
        <f t="shared" si="0"/>
        <v>13399.9974</v>
      </c>
      <c r="E62" s="250"/>
      <c r="F62" s="250"/>
      <c r="G62" s="250"/>
      <c r="H62" s="250"/>
      <c r="I62" s="250"/>
      <c r="J62" s="250"/>
      <c r="K62" s="250"/>
      <c r="L62" s="250"/>
      <c r="M62" s="250"/>
      <c r="N62" s="250"/>
      <c r="O62" s="250"/>
      <c r="P62" s="250"/>
      <c r="Q62" s="250"/>
      <c r="R62" s="250"/>
      <c r="S62" s="250"/>
      <c r="T62" s="250"/>
      <c r="U62" s="250"/>
      <c r="V62" s="250"/>
      <c r="W62" s="250"/>
      <c r="X62" s="250"/>
      <c r="Y62" s="250"/>
      <c r="Z62" s="250"/>
      <c r="AA62" s="250"/>
      <c r="AB62" s="250"/>
      <c r="AC62" s="250"/>
      <c r="AD62" s="250"/>
    </row>
    <row r="63" spans="1:30" ht="15">
      <c r="A63" s="529" t="s">
        <v>743</v>
      </c>
      <c r="B63" s="526" t="s">
        <v>417</v>
      </c>
      <c r="C63" s="527">
        <v>50.85</v>
      </c>
      <c r="D63" s="527">
        <f t="shared" si="0"/>
        <v>60.003</v>
      </c>
      <c r="E63" s="250"/>
      <c r="F63" s="250"/>
      <c r="G63" s="250"/>
      <c r="H63" s="250"/>
      <c r="I63" s="250"/>
      <c r="J63" s="250"/>
      <c r="K63" s="250"/>
      <c r="L63" s="250"/>
      <c r="M63" s="250"/>
      <c r="N63" s="250"/>
      <c r="O63" s="250"/>
      <c r="P63" s="250"/>
      <c r="Q63" s="250"/>
      <c r="R63" s="250"/>
      <c r="S63" s="250"/>
      <c r="T63" s="250"/>
      <c r="U63" s="250"/>
      <c r="V63" s="250"/>
      <c r="W63" s="250"/>
      <c r="X63" s="250"/>
      <c r="Y63" s="250"/>
      <c r="Z63" s="250"/>
      <c r="AA63" s="250"/>
      <c r="AB63" s="250"/>
      <c r="AC63" s="250"/>
      <c r="AD63" s="250"/>
    </row>
    <row r="64" spans="1:30" ht="30" customHeight="1">
      <c r="A64" s="533" t="s">
        <v>744</v>
      </c>
      <c r="B64" s="534" t="s">
        <v>745</v>
      </c>
      <c r="C64" s="527">
        <v>203.39</v>
      </c>
      <c r="D64" s="527">
        <f t="shared" si="0"/>
        <v>240.00019999999998</v>
      </c>
      <c r="E64" s="250"/>
      <c r="F64" s="250"/>
      <c r="G64" s="250"/>
      <c r="H64" s="250"/>
      <c r="I64" s="250"/>
      <c r="J64" s="250"/>
      <c r="K64" s="250"/>
      <c r="L64" s="250"/>
      <c r="M64" s="250"/>
      <c r="N64" s="250"/>
      <c r="O64" s="250"/>
      <c r="P64" s="250"/>
      <c r="Q64" s="250"/>
      <c r="R64" s="250"/>
      <c r="S64" s="250"/>
      <c r="T64" s="250"/>
      <c r="U64" s="250"/>
      <c r="V64" s="250"/>
      <c r="W64" s="250"/>
      <c r="X64" s="250"/>
      <c r="Y64" s="250"/>
      <c r="Z64" s="250"/>
      <c r="AA64" s="250"/>
      <c r="AB64" s="250"/>
      <c r="AC64" s="250"/>
      <c r="AD64" s="250"/>
    </row>
    <row r="65" spans="1:30" ht="15">
      <c r="A65" s="532" t="s">
        <v>548</v>
      </c>
      <c r="B65" s="526" t="s">
        <v>22</v>
      </c>
      <c r="C65" s="527">
        <v>4.24</v>
      </c>
      <c r="D65" s="527">
        <f t="shared" si="0"/>
        <v>5.0032</v>
      </c>
      <c r="E65" s="250"/>
      <c r="F65" s="250"/>
      <c r="G65" s="250"/>
      <c r="H65" s="250"/>
      <c r="I65" s="250"/>
      <c r="J65" s="250"/>
      <c r="K65" s="250"/>
      <c r="L65" s="250"/>
      <c r="M65" s="250"/>
      <c r="N65" s="250"/>
      <c r="O65" s="250"/>
      <c r="P65" s="250"/>
      <c r="Q65" s="250"/>
      <c r="R65" s="250"/>
      <c r="S65" s="250"/>
      <c r="T65" s="250"/>
      <c r="U65" s="250"/>
      <c r="V65" s="250"/>
      <c r="W65" s="250"/>
      <c r="X65" s="250"/>
      <c r="Y65" s="250"/>
      <c r="Z65" s="250"/>
      <c r="AA65" s="250"/>
      <c r="AB65" s="250"/>
      <c r="AC65" s="250"/>
      <c r="AD65" s="250"/>
    </row>
    <row r="66" spans="1:30" ht="43.5">
      <c r="A66" s="533" t="s">
        <v>746</v>
      </c>
      <c r="B66" s="526" t="s">
        <v>22</v>
      </c>
      <c r="C66" s="527">
        <v>59.32</v>
      </c>
      <c r="D66" s="527">
        <f t="shared" si="0"/>
        <v>69.99759999999999</v>
      </c>
      <c r="E66" s="250"/>
      <c r="F66" s="250"/>
      <c r="G66" s="250"/>
      <c r="H66" s="250"/>
      <c r="I66" s="250"/>
      <c r="J66" s="250"/>
      <c r="K66" s="250"/>
      <c r="L66" s="250"/>
      <c r="M66" s="250"/>
      <c r="N66" s="250"/>
      <c r="O66" s="250"/>
      <c r="P66" s="250"/>
      <c r="Q66" s="250"/>
      <c r="R66" s="250"/>
      <c r="S66" s="250"/>
      <c r="T66" s="250"/>
      <c r="U66" s="250"/>
      <c r="V66" s="250"/>
      <c r="W66" s="250"/>
      <c r="X66" s="250"/>
      <c r="Y66" s="250"/>
      <c r="Z66" s="250"/>
      <c r="AA66" s="250"/>
      <c r="AB66" s="250"/>
      <c r="AC66" s="250"/>
      <c r="AD66" s="250"/>
    </row>
    <row r="67" spans="1:30" ht="42.75">
      <c r="A67" s="535" t="s">
        <v>747</v>
      </c>
      <c r="B67" s="526" t="s">
        <v>231</v>
      </c>
      <c r="C67" s="527">
        <v>46.61</v>
      </c>
      <c r="D67" s="527">
        <f t="shared" si="0"/>
        <v>54.99979999999999</v>
      </c>
      <c r="E67" s="250"/>
      <c r="F67" s="250"/>
      <c r="G67" s="250"/>
      <c r="H67" s="250"/>
      <c r="I67" s="250"/>
      <c r="J67" s="250"/>
      <c r="K67" s="250"/>
      <c r="L67" s="250"/>
      <c r="M67" s="250"/>
      <c r="N67" s="250"/>
      <c r="O67" s="250"/>
      <c r="P67" s="250"/>
      <c r="Q67" s="250"/>
      <c r="R67" s="250"/>
      <c r="S67" s="250"/>
      <c r="T67" s="250"/>
      <c r="U67" s="250"/>
      <c r="V67" s="250"/>
      <c r="W67" s="250"/>
      <c r="X67" s="250"/>
      <c r="Y67" s="250"/>
      <c r="Z67" s="250"/>
      <c r="AA67" s="250"/>
      <c r="AB67" s="250"/>
      <c r="AC67" s="250"/>
      <c r="AD67" s="250"/>
    </row>
    <row r="68" spans="1:30" ht="43.5">
      <c r="A68" s="533" t="s">
        <v>748</v>
      </c>
      <c r="B68" s="526" t="s">
        <v>231</v>
      </c>
      <c r="C68" s="527">
        <v>59.32</v>
      </c>
      <c r="D68" s="527">
        <f t="shared" si="0"/>
        <v>69.99759999999999</v>
      </c>
      <c r="E68" s="250"/>
      <c r="F68" s="250"/>
      <c r="G68" s="250"/>
      <c r="H68" s="250"/>
      <c r="I68" s="250"/>
      <c r="J68" s="250"/>
      <c r="K68" s="250"/>
      <c r="L68" s="250"/>
      <c r="M68" s="250"/>
      <c r="N68" s="250"/>
      <c r="O68" s="250"/>
      <c r="P68" s="250"/>
      <c r="Q68" s="250"/>
      <c r="R68" s="250"/>
      <c r="S68" s="250"/>
      <c r="T68" s="250"/>
      <c r="U68" s="250"/>
      <c r="V68" s="250"/>
      <c r="W68" s="250"/>
      <c r="X68" s="250"/>
      <c r="Y68" s="250"/>
      <c r="Z68" s="250"/>
      <c r="AA68" s="250"/>
      <c r="AB68" s="250"/>
      <c r="AC68" s="250"/>
      <c r="AD68" s="250"/>
    </row>
    <row r="69" spans="1:30" ht="29.25">
      <c r="A69" s="536" t="s">
        <v>549</v>
      </c>
      <c r="B69" s="526" t="s">
        <v>26</v>
      </c>
      <c r="C69" s="527">
        <v>10.17</v>
      </c>
      <c r="D69" s="527">
        <f t="shared" si="0"/>
        <v>12.000599999999999</v>
      </c>
      <c r="E69" s="250"/>
      <c r="F69" s="250"/>
      <c r="G69" s="250"/>
      <c r="H69" s="250"/>
      <c r="I69" s="250"/>
      <c r="J69" s="250"/>
      <c r="K69" s="250"/>
      <c r="L69" s="250"/>
      <c r="M69" s="250"/>
      <c r="N69" s="250"/>
      <c r="O69" s="250"/>
      <c r="P69" s="250"/>
      <c r="Q69" s="250"/>
      <c r="R69" s="250"/>
      <c r="S69" s="250"/>
      <c r="T69" s="250"/>
      <c r="U69" s="250"/>
      <c r="V69" s="250"/>
      <c r="W69" s="250"/>
      <c r="X69" s="250"/>
      <c r="Y69" s="250"/>
      <c r="Z69" s="250"/>
      <c r="AA69" s="250"/>
      <c r="AB69" s="250"/>
      <c r="AC69" s="250"/>
      <c r="AD69" s="250"/>
    </row>
    <row r="70" spans="1:30" ht="29.25">
      <c r="A70" s="537" t="s">
        <v>749</v>
      </c>
      <c r="B70" s="526" t="s">
        <v>26</v>
      </c>
      <c r="C70" s="527">
        <v>50.85</v>
      </c>
      <c r="D70" s="527">
        <f>C70*1.18</f>
        <v>60.003</v>
      </c>
      <c r="E70" s="250"/>
      <c r="F70" s="250"/>
      <c r="G70" s="250"/>
      <c r="H70" s="250"/>
      <c r="I70" s="250"/>
      <c r="J70" s="250"/>
      <c r="K70" s="250"/>
      <c r="L70" s="250"/>
      <c r="M70" s="250"/>
      <c r="N70" s="250"/>
      <c r="O70" s="250"/>
      <c r="P70" s="250"/>
      <c r="Q70" s="250"/>
      <c r="R70" s="250"/>
      <c r="S70" s="250"/>
      <c r="T70" s="250"/>
      <c r="U70" s="250"/>
      <c r="V70" s="250"/>
      <c r="W70" s="250"/>
      <c r="X70" s="250"/>
      <c r="Y70" s="250"/>
      <c r="Z70" s="250"/>
      <c r="AA70" s="250"/>
      <c r="AB70" s="250"/>
      <c r="AC70" s="250"/>
      <c r="AD70" s="250"/>
    </row>
    <row r="71" spans="1:30" ht="15">
      <c r="A71" s="538" t="s">
        <v>550</v>
      </c>
      <c r="B71" s="526"/>
      <c r="C71" s="527"/>
      <c r="D71" s="527"/>
      <c r="E71" s="250"/>
      <c r="F71" s="250"/>
      <c r="G71" s="250"/>
      <c r="H71" s="250"/>
      <c r="I71" s="250"/>
      <c r="J71" s="250"/>
      <c r="K71" s="250"/>
      <c r="L71" s="250"/>
      <c r="M71" s="250"/>
      <c r="N71" s="250"/>
      <c r="O71" s="250"/>
      <c r="P71" s="250"/>
      <c r="Q71" s="250"/>
      <c r="R71" s="250"/>
      <c r="S71" s="250"/>
      <c r="T71" s="250"/>
      <c r="U71" s="250"/>
      <c r="V71" s="250"/>
      <c r="W71" s="250"/>
      <c r="X71" s="250"/>
      <c r="Y71" s="250"/>
      <c r="Z71" s="250"/>
      <c r="AA71" s="250"/>
      <c r="AB71" s="250"/>
      <c r="AC71" s="250"/>
      <c r="AD71" s="250"/>
    </row>
    <row r="72" spans="1:30" ht="15">
      <c r="A72" s="539" t="s">
        <v>439</v>
      </c>
      <c r="B72" s="526" t="s">
        <v>0</v>
      </c>
      <c r="C72" s="527">
        <v>31.36</v>
      </c>
      <c r="D72" s="527">
        <f>C72*1.18</f>
        <v>37.004799999999996</v>
      </c>
      <c r="E72" s="250"/>
      <c r="F72" s="250"/>
      <c r="G72" s="250"/>
      <c r="H72" s="250"/>
      <c r="I72" s="250"/>
      <c r="J72" s="250"/>
      <c r="K72" s="250"/>
      <c r="L72" s="250"/>
      <c r="M72" s="250"/>
      <c r="N72" s="250"/>
      <c r="O72" s="250"/>
      <c r="P72" s="250"/>
      <c r="Q72" s="250"/>
      <c r="R72" s="250"/>
      <c r="S72" s="250"/>
      <c r="T72" s="250"/>
      <c r="U72" s="250"/>
      <c r="V72" s="250"/>
      <c r="W72" s="250"/>
      <c r="X72" s="250"/>
      <c r="Y72" s="250"/>
      <c r="Z72" s="250"/>
      <c r="AA72" s="250"/>
      <c r="AB72" s="250"/>
      <c r="AC72" s="250"/>
      <c r="AD72" s="250"/>
    </row>
    <row r="73" spans="1:30" ht="15">
      <c r="A73" s="539" t="s">
        <v>27</v>
      </c>
      <c r="B73" s="526" t="s">
        <v>0</v>
      </c>
      <c r="C73" s="527">
        <v>50.85</v>
      </c>
      <c r="D73" s="527">
        <f>C73*1.18</f>
        <v>60.003</v>
      </c>
      <c r="E73" s="250"/>
      <c r="F73" s="250"/>
      <c r="G73" s="250"/>
      <c r="H73" s="250"/>
      <c r="I73" s="250"/>
      <c r="J73" s="250"/>
      <c r="K73" s="250"/>
      <c r="L73" s="250"/>
      <c r="M73" s="250"/>
      <c r="N73" s="250"/>
      <c r="O73" s="250"/>
      <c r="P73" s="250"/>
      <c r="Q73" s="250"/>
      <c r="R73" s="250"/>
      <c r="S73" s="250"/>
      <c r="T73" s="250"/>
      <c r="U73" s="250"/>
      <c r="V73" s="250"/>
      <c r="W73" s="250"/>
      <c r="X73" s="250"/>
      <c r="Y73" s="250"/>
      <c r="Z73" s="250"/>
      <c r="AA73" s="250"/>
      <c r="AB73" s="250"/>
      <c r="AC73" s="250"/>
      <c r="AD73" s="250"/>
    </row>
    <row r="74" spans="1:30" ht="29.25">
      <c r="A74" s="540" t="s">
        <v>750</v>
      </c>
      <c r="B74" s="541" t="s">
        <v>0</v>
      </c>
      <c r="C74" s="542">
        <v>16.95</v>
      </c>
      <c r="D74" s="542">
        <f>C74*1.18</f>
        <v>20.000999999999998</v>
      </c>
      <c r="E74" s="250"/>
      <c r="F74" s="250"/>
      <c r="G74" s="250"/>
      <c r="H74" s="250"/>
      <c r="I74" s="250"/>
      <c r="J74" s="250"/>
      <c r="K74" s="250"/>
      <c r="L74" s="250"/>
      <c r="M74" s="250"/>
      <c r="N74" s="250"/>
      <c r="O74" s="250"/>
      <c r="P74" s="250"/>
      <c r="Q74" s="250"/>
      <c r="R74" s="250"/>
      <c r="S74" s="250"/>
      <c r="T74" s="250"/>
      <c r="U74" s="250"/>
      <c r="V74" s="250"/>
      <c r="W74" s="250"/>
      <c r="X74" s="250"/>
      <c r="Y74" s="250"/>
      <c r="Z74" s="250"/>
      <c r="AA74" s="250"/>
      <c r="AB74" s="250"/>
      <c r="AC74" s="250"/>
      <c r="AD74" s="250"/>
    </row>
    <row r="75" spans="1:30" ht="15">
      <c r="A75" s="247" t="s">
        <v>283</v>
      </c>
      <c r="C75" s="250"/>
      <c r="D75" s="250"/>
      <c r="E75" s="250"/>
      <c r="F75" s="250"/>
      <c r="G75" s="250"/>
      <c r="H75" s="250"/>
      <c r="I75" s="250"/>
      <c r="J75" s="250"/>
      <c r="K75" s="250"/>
      <c r="L75" s="250"/>
      <c r="M75" s="250"/>
      <c r="N75" s="250"/>
      <c r="O75" s="250"/>
      <c r="P75" s="250"/>
      <c r="Q75" s="250"/>
      <c r="R75" s="250"/>
      <c r="S75" s="250"/>
      <c r="T75" s="250"/>
      <c r="U75" s="250"/>
      <c r="V75" s="250"/>
      <c r="W75" s="250"/>
      <c r="X75" s="250"/>
      <c r="Y75" s="250"/>
      <c r="Z75" s="250"/>
      <c r="AA75" s="250"/>
      <c r="AB75" s="250"/>
      <c r="AC75" s="250"/>
      <c r="AD75" s="250"/>
    </row>
    <row r="76" spans="1:30" ht="15">
      <c r="A76" s="718" t="s">
        <v>751</v>
      </c>
      <c r="B76" s="718"/>
      <c r="C76" s="718"/>
      <c r="D76" s="718"/>
      <c r="E76" s="250"/>
      <c r="F76" s="250"/>
      <c r="G76" s="250"/>
      <c r="H76" s="250"/>
      <c r="I76" s="250"/>
      <c r="J76" s="250"/>
      <c r="K76" s="250"/>
      <c r="L76" s="250"/>
      <c r="M76" s="250"/>
      <c r="N76" s="250"/>
      <c r="O76" s="250"/>
      <c r="P76" s="250"/>
      <c r="Q76" s="250"/>
      <c r="R76" s="250"/>
      <c r="S76" s="250"/>
      <c r="T76" s="250"/>
      <c r="U76" s="250"/>
      <c r="V76" s="250"/>
      <c r="W76" s="250"/>
      <c r="X76" s="250"/>
      <c r="Y76" s="250"/>
      <c r="Z76" s="250"/>
      <c r="AA76" s="250"/>
      <c r="AB76" s="250"/>
      <c r="AC76" s="250"/>
      <c r="AD76" s="250"/>
    </row>
    <row r="77" spans="1:30" ht="15">
      <c r="A77" s="248" t="s">
        <v>341</v>
      </c>
      <c r="C77" s="250"/>
      <c r="D77" s="250"/>
      <c r="E77" s="250"/>
      <c r="F77" s="250"/>
      <c r="G77" s="250"/>
      <c r="H77" s="250"/>
      <c r="I77" s="250"/>
      <c r="J77" s="250"/>
      <c r="K77" s="250"/>
      <c r="L77" s="250"/>
      <c r="M77" s="250"/>
      <c r="N77" s="250"/>
      <c r="O77" s="250"/>
      <c r="P77" s="250"/>
      <c r="Q77" s="250"/>
      <c r="R77" s="250"/>
      <c r="S77" s="250"/>
      <c r="T77" s="250"/>
      <c r="U77" s="250"/>
      <c r="V77" s="250"/>
      <c r="W77" s="250"/>
      <c r="X77" s="250"/>
      <c r="Y77" s="250"/>
      <c r="Z77" s="250"/>
      <c r="AA77" s="250"/>
      <c r="AB77" s="250"/>
      <c r="AC77" s="250"/>
      <c r="AD77" s="250"/>
    </row>
    <row r="78" spans="1:30" ht="15">
      <c r="A78" s="719" t="s">
        <v>257</v>
      </c>
      <c r="B78" s="719"/>
      <c r="C78" s="719"/>
      <c r="D78" s="250"/>
      <c r="E78" s="250"/>
      <c r="F78" s="250"/>
      <c r="G78" s="250"/>
      <c r="H78" s="250"/>
      <c r="I78" s="250"/>
      <c r="J78" s="250"/>
      <c r="K78" s="250"/>
      <c r="L78" s="250"/>
      <c r="M78" s="250"/>
      <c r="N78" s="250"/>
      <c r="O78" s="250"/>
      <c r="P78" s="250"/>
      <c r="Q78" s="250"/>
      <c r="R78" s="250"/>
      <c r="S78" s="250"/>
      <c r="T78" s="250"/>
      <c r="U78" s="250"/>
      <c r="V78" s="250"/>
      <c r="W78" s="250"/>
      <c r="X78" s="250"/>
      <c r="Y78" s="250"/>
      <c r="Z78" s="250"/>
      <c r="AA78" s="250"/>
      <c r="AB78" s="250"/>
      <c r="AC78" s="250"/>
      <c r="AD78" s="250"/>
    </row>
    <row r="79" spans="1:30" ht="15">
      <c r="A79" s="719" t="s">
        <v>752</v>
      </c>
      <c r="B79" s="719"/>
      <c r="C79" s="719"/>
      <c r="D79" s="250"/>
      <c r="E79" s="250"/>
      <c r="F79" s="250"/>
      <c r="G79" s="250"/>
      <c r="H79" s="250"/>
      <c r="I79" s="250"/>
      <c r="J79" s="250"/>
      <c r="K79" s="250"/>
      <c r="L79" s="250"/>
      <c r="M79" s="250"/>
      <c r="N79" s="250"/>
      <c r="O79" s="250"/>
      <c r="P79" s="250"/>
      <c r="Q79" s="250"/>
      <c r="R79" s="250"/>
      <c r="S79" s="250"/>
      <c r="T79" s="250"/>
      <c r="U79" s="250"/>
      <c r="V79" s="250"/>
      <c r="W79" s="250"/>
      <c r="X79" s="250"/>
      <c r="Y79" s="250"/>
      <c r="Z79" s="250"/>
      <c r="AA79" s="250"/>
      <c r="AB79" s="250"/>
      <c r="AC79" s="250"/>
      <c r="AD79" s="250"/>
    </row>
    <row r="80" spans="1:30" ht="30.75" customHeight="1">
      <c r="A80" s="718" t="s">
        <v>753</v>
      </c>
      <c r="B80" s="718"/>
      <c r="C80" s="718"/>
      <c r="D80" s="718"/>
      <c r="E80" s="250"/>
      <c r="F80" s="250"/>
      <c r="G80" s="250"/>
      <c r="H80" s="250"/>
      <c r="I80" s="250"/>
      <c r="J80" s="250"/>
      <c r="K80" s="250"/>
      <c r="L80" s="250"/>
      <c r="M80" s="250"/>
      <c r="N80" s="250"/>
      <c r="O80" s="250"/>
      <c r="P80" s="250"/>
      <c r="Q80" s="250"/>
      <c r="R80" s="250"/>
      <c r="S80" s="250"/>
      <c r="T80" s="250"/>
      <c r="U80" s="250"/>
      <c r="V80" s="250"/>
      <c r="W80" s="250"/>
      <c r="X80" s="250"/>
      <c r="Y80" s="250"/>
      <c r="Z80" s="250"/>
      <c r="AA80" s="250"/>
      <c r="AB80" s="250"/>
      <c r="AC80" s="250"/>
      <c r="AD80" s="250"/>
    </row>
    <row r="81" spans="1:30" ht="29.25" customHeight="1">
      <c r="A81" s="718" t="s">
        <v>754</v>
      </c>
      <c r="B81" s="718"/>
      <c r="C81" s="718"/>
      <c r="D81" s="718"/>
      <c r="E81" s="250"/>
      <c r="F81" s="250"/>
      <c r="G81" s="250"/>
      <c r="H81" s="250"/>
      <c r="I81" s="250"/>
      <c r="J81" s="250"/>
      <c r="K81" s="250"/>
      <c r="L81" s="250"/>
      <c r="M81" s="250"/>
      <c r="N81" s="250"/>
      <c r="O81" s="250"/>
      <c r="P81" s="250"/>
      <c r="Q81" s="250"/>
      <c r="R81" s="250"/>
      <c r="S81" s="250"/>
      <c r="T81" s="250"/>
      <c r="U81" s="250"/>
      <c r="V81" s="250"/>
      <c r="W81" s="250"/>
      <c r="X81" s="250"/>
      <c r="Y81" s="250"/>
      <c r="Z81" s="250"/>
      <c r="AA81" s="250"/>
      <c r="AB81" s="250"/>
      <c r="AC81" s="250"/>
      <c r="AD81" s="250"/>
    </row>
    <row r="82" spans="1:30" ht="15">
      <c r="A82" s="719" t="s">
        <v>755</v>
      </c>
      <c r="B82" s="719"/>
      <c r="C82" s="719"/>
      <c r="D82" s="719"/>
      <c r="E82" s="250"/>
      <c r="F82" s="250"/>
      <c r="G82" s="250"/>
      <c r="H82" s="250"/>
      <c r="I82" s="250"/>
      <c r="J82" s="250"/>
      <c r="K82" s="250"/>
      <c r="L82" s="250"/>
      <c r="M82" s="250"/>
      <c r="N82" s="250"/>
      <c r="O82" s="250"/>
      <c r="P82" s="250"/>
      <c r="Q82" s="250"/>
      <c r="R82" s="250"/>
      <c r="S82" s="250"/>
      <c r="T82" s="250"/>
      <c r="U82" s="250"/>
      <c r="V82" s="250"/>
      <c r="W82" s="250"/>
      <c r="X82" s="250"/>
      <c r="Y82" s="250"/>
      <c r="Z82" s="250"/>
      <c r="AA82" s="250"/>
      <c r="AB82" s="250"/>
      <c r="AC82" s="250"/>
      <c r="AD82" s="250"/>
    </row>
    <row r="83" spans="3:30" ht="15">
      <c r="C83" s="250"/>
      <c r="D83" s="250"/>
      <c r="E83" s="250"/>
      <c r="F83" s="250"/>
      <c r="G83" s="250"/>
      <c r="H83" s="250"/>
      <c r="I83" s="250"/>
      <c r="J83" s="250"/>
      <c r="K83" s="250"/>
      <c r="L83" s="250"/>
      <c r="M83" s="250"/>
      <c r="N83" s="250"/>
      <c r="O83" s="250"/>
      <c r="P83" s="250"/>
      <c r="Q83" s="250"/>
      <c r="R83" s="250"/>
      <c r="S83" s="250"/>
      <c r="T83" s="250"/>
      <c r="U83" s="250"/>
      <c r="V83" s="250"/>
      <c r="W83" s="250"/>
      <c r="X83" s="250"/>
      <c r="Y83" s="250"/>
      <c r="Z83" s="250"/>
      <c r="AA83" s="250"/>
      <c r="AB83" s="250"/>
      <c r="AC83" s="250"/>
      <c r="AD83" s="250"/>
    </row>
    <row r="84" spans="3:30" ht="15">
      <c r="C84" s="250"/>
      <c r="D84" s="250"/>
      <c r="E84" s="250"/>
      <c r="F84" s="250"/>
      <c r="G84" s="250"/>
      <c r="H84" s="250"/>
      <c r="I84" s="250"/>
      <c r="J84" s="250"/>
      <c r="K84" s="250"/>
      <c r="L84" s="250"/>
      <c r="M84" s="250"/>
      <c r="N84" s="250"/>
      <c r="O84" s="250"/>
      <c r="P84" s="250"/>
      <c r="Q84" s="250"/>
      <c r="R84" s="250"/>
      <c r="S84" s="250"/>
      <c r="T84" s="250"/>
      <c r="U84" s="250"/>
      <c r="V84" s="250"/>
      <c r="W84" s="250"/>
      <c r="X84" s="250"/>
      <c r="Y84" s="250"/>
      <c r="Z84" s="250"/>
      <c r="AA84" s="250"/>
      <c r="AB84" s="250"/>
      <c r="AC84" s="250"/>
      <c r="AD84" s="250"/>
    </row>
    <row r="85" spans="1:41" ht="15">
      <c r="A85" s="250"/>
      <c r="B85" s="229"/>
      <c r="C85" s="250"/>
      <c r="D85" s="250"/>
      <c r="E85" s="250"/>
      <c r="F85" s="250"/>
      <c r="G85" s="250"/>
      <c r="H85" s="250"/>
      <c r="I85" s="250"/>
      <c r="J85" s="250"/>
      <c r="K85" s="250"/>
      <c r="L85" s="250"/>
      <c r="M85" s="250"/>
      <c r="N85" s="250"/>
      <c r="O85" s="250"/>
      <c r="P85" s="250"/>
      <c r="Q85" s="250"/>
      <c r="R85" s="250"/>
      <c r="S85" s="250"/>
      <c r="T85" s="250"/>
      <c r="U85" s="250"/>
      <c r="V85" s="250"/>
      <c r="W85" s="250"/>
      <c r="X85" s="250"/>
      <c r="Y85" s="250"/>
      <c r="Z85" s="250"/>
      <c r="AA85" s="250"/>
      <c r="AB85" s="250"/>
      <c r="AC85" s="250"/>
      <c r="AD85" s="250"/>
      <c r="AE85" s="250"/>
      <c r="AF85" s="250"/>
      <c r="AG85" s="250"/>
      <c r="AH85" s="250"/>
      <c r="AI85" s="250"/>
      <c r="AJ85" s="250"/>
      <c r="AK85" s="250"/>
      <c r="AL85" s="250"/>
      <c r="AM85" s="250"/>
      <c r="AN85" s="250"/>
      <c r="AO85" s="250"/>
    </row>
    <row r="86" spans="1:41" ht="15">
      <c r="A86" s="250"/>
      <c r="B86" s="229"/>
      <c r="C86" s="250"/>
      <c r="D86" s="250"/>
      <c r="E86" s="250"/>
      <c r="F86" s="250"/>
      <c r="G86" s="250"/>
      <c r="H86" s="250"/>
      <c r="I86" s="250"/>
      <c r="J86" s="250"/>
      <c r="K86" s="250"/>
      <c r="L86" s="250"/>
      <c r="M86" s="250"/>
      <c r="N86" s="250"/>
      <c r="O86" s="250"/>
      <c r="P86" s="250"/>
      <c r="Q86" s="250"/>
      <c r="R86" s="250"/>
      <c r="S86" s="250"/>
      <c r="T86" s="250"/>
      <c r="U86" s="250"/>
      <c r="V86" s="250"/>
      <c r="W86" s="250"/>
      <c r="X86" s="250"/>
      <c r="Y86" s="250"/>
      <c r="Z86" s="250"/>
      <c r="AA86" s="250"/>
      <c r="AB86" s="250"/>
      <c r="AC86" s="250"/>
      <c r="AD86" s="250"/>
      <c r="AE86" s="250"/>
      <c r="AF86" s="250"/>
      <c r="AG86" s="250"/>
      <c r="AH86" s="250"/>
      <c r="AI86" s="250"/>
      <c r="AJ86" s="250"/>
      <c r="AK86" s="250"/>
      <c r="AL86" s="250"/>
      <c r="AM86" s="250"/>
      <c r="AN86" s="250"/>
      <c r="AO86" s="250"/>
    </row>
    <row r="87" spans="1:41" ht="15">
      <c r="A87" s="250"/>
      <c r="B87" s="229"/>
      <c r="C87" s="250"/>
      <c r="D87" s="250"/>
      <c r="E87" s="250"/>
      <c r="F87" s="250"/>
      <c r="G87" s="250"/>
      <c r="H87" s="250"/>
      <c r="I87" s="250"/>
      <c r="J87" s="250"/>
      <c r="K87" s="250"/>
      <c r="L87" s="250"/>
      <c r="M87" s="250"/>
      <c r="N87" s="250"/>
      <c r="O87" s="250"/>
      <c r="P87" s="250"/>
      <c r="Q87" s="250"/>
      <c r="R87" s="250"/>
      <c r="S87" s="250"/>
      <c r="T87" s="250"/>
      <c r="U87" s="250"/>
      <c r="V87" s="250"/>
      <c r="W87" s="250"/>
      <c r="X87" s="250"/>
      <c r="Y87" s="250"/>
      <c r="Z87" s="250"/>
      <c r="AA87" s="250"/>
      <c r="AB87" s="250"/>
      <c r="AC87" s="250"/>
      <c r="AD87" s="250"/>
      <c r="AE87" s="250"/>
      <c r="AF87" s="250"/>
      <c r="AG87" s="250"/>
      <c r="AH87" s="250"/>
      <c r="AI87" s="250"/>
      <c r="AJ87" s="250"/>
      <c r="AK87" s="250"/>
      <c r="AL87" s="250"/>
      <c r="AM87" s="250"/>
      <c r="AN87" s="250"/>
      <c r="AO87" s="250"/>
    </row>
    <row r="88" spans="1:41" ht="15">
      <c r="A88" s="250"/>
      <c r="B88" s="229"/>
      <c r="C88" s="250"/>
      <c r="D88" s="250"/>
      <c r="E88" s="250"/>
      <c r="F88" s="250"/>
      <c r="G88" s="250"/>
      <c r="H88" s="250"/>
      <c r="I88" s="250"/>
      <c r="J88" s="250"/>
      <c r="K88" s="250"/>
      <c r="L88" s="250"/>
      <c r="M88" s="250"/>
      <c r="N88" s="250"/>
      <c r="O88" s="250"/>
      <c r="P88" s="250"/>
      <c r="Q88" s="250"/>
      <c r="R88" s="250"/>
      <c r="S88" s="250"/>
      <c r="T88" s="250"/>
      <c r="U88" s="250"/>
      <c r="V88" s="250"/>
      <c r="W88" s="250"/>
      <c r="X88" s="250"/>
      <c r="Y88" s="250"/>
      <c r="Z88" s="250"/>
      <c r="AA88" s="250"/>
      <c r="AB88" s="250"/>
      <c r="AC88" s="250"/>
      <c r="AD88" s="250"/>
      <c r="AE88" s="250"/>
      <c r="AF88" s="250"/>
      <c r="AG88" s="250"/>
      <c r="AH88" s="250"/>
      <c r="AI88" s="250"/>
      <c r="AJ88" s="250"/>
      <c r="AK88" s="250"/>
      <c r="AL88" s="250"/>
      <c r="AM88" s="250"/>
      <c r="AN88" s="250"/>
      <c r="AO88" s="250"/>
    </row>
    <row r="89" spans="1:41" ht="15">
      <c r="A89" s="250"/>
      <c r="B89" s="229"/>
      <c r="C89" s="250"/>
      <c r="D89" s="250"/>
      <c r="E89" s="250"/>
      <c r="F89" s="250"/>
      <c r="G89" s="250"/>
      <c r="H89" s="250"/>
      <c r="I89" s="250"/>
      <c r="J89" s="250"/>
      <c r="K89" s="250"/>
      <c r="L89" s="250"/>
      <c r="M89" s="250"/>
      <c r="N89" s="250"/>
      <c r="O89" s="250"/>
      <c r="P89" s="250"/>
      <c r="Q89" s="250"/>
      <c r="R89" s="250"/>
      <c r="S89" s="250"/>
      <c r="T89" s="250"/>
      <c r="U89" s="250"/>
      <c r="V89" s="250"/>
      <c r="W89" s="250"/>
      <c r="X89" s="250"/>
      <c r="Y89" s="250"/>
      <c r="Z89" s="250"/>
      <c r="AA89" s="250"/>
      <c r="AB89" s="250"/>
      <c r="AC89" s="250"/>
      <c r="AD89" s="250"/>
      <c r="AE89" s="250"/>
      <c r="AF89" s="250"/>
      <c r="AG89" s="250"/>
      <c r="AH89" s="250"/>
      <c r="AI89" s="250"/>
      <c r="AJ89" s="250"/>
      <c r="AK89" s="250"/>
      <c r="AL89" s="250"/>
      <c r="AM89" s="250"/>
      <c r="AN89" s="250"/>
      <c r="AO89" s="250"/>
    </row>
    <row r="90" spans="1:41" ht="15">
      <c r="A90" s="250"/>
      <c r="B90" s="229"/>
      <c r="C90" s="250"/>
      <c r="D90" s="250"/>
      <c r="E90" s="250"/>
      <c r="F90" s="250"/>
      <c r="G90" s="250"/>
      <c r="H90" s="250"/>
      <c r="I90" s="250"/>
      <c r="J90" s="250"/>
      <c r="K90" s="250"/>
      <c r="L90" s="250"/>
      <c r="M90" s="250"/>
      <c r="N90" s="250"/>
      <c r="O90" s="250"/>
      <c r="P90" s="250"/>
      <c r="Q90" s="250"/>
      <c r="R90" s="250"/>
      <c r="S90" s="250"/>
      <c r="T90" s="250"/>
      <c r="U90" s="250"/>
      <c r="V90" s="250"/>
      <c r="W90" s="250"/>
      <c r="X90" s="250"/>
      <c r="Y90" s="250"/>
      <c r="Z90" s="250"/>
      <c r="AA90" s="250"/>
      <c r="AB90" s="250"/>
      <c r="AC90" s="250"/>
      <c r="AD90" s="250"/>
      <c r="AE90" s="250"/>
      <c r="AF90" s="250"/>
      <c r="AG90" s="250"/>
      <c r="AH90" s="250"/>
      <c r="AI90" s="250"/>
      <c r="AJ90" s="250"/>
      <c r="AK90" s="250"/>
      <c r="AL90" s="250"/>
      <c r="AM90" s="250"/>
      <c r="AN90" s="250"/>
      <c r="AO90" s="250"/>
    </row>
    <row r="91" spans="1:41" ht="15">
      <c r="A91" s="250"/>
      <c r="B91" s="229"/>
      <c r="C91" s="250"/>
      <c r="D91" s="250"/>
      <c r="E91" s="250"/>
      <c r="F91" s="250"/>
      <c r="G91" s="250"/>
      <c r="H91" s="250"/>
      <c r="I91" s="250"/>
      <c r="J91" s="250"/>
      <c r="K91" s="250"/>
      <c r="L91" s="250"/>
      <c r="M91" s="250"/>
      <c r="N91" s="250"/>
      <c r="O91" s="250"/>
      <c r="P91" s="250"/>
      <c r="Q91" s="250"/>
      <c r="R91" s="250"/>
      <c r="S91" s="250"/>
      <c r="T91" s="250"/>
      <c r="U91" s="250"/>
      <c r="V91" s="250"/>
      <c r="W91" s="250"/>
      <c r="X91" s="250"/>
      <c r="Y91" s="250"/>
      <c r="Z91" s="250"/>
      <c r="AA91" s="250"/>
      <c r="AB91" s="250"/>
      <c r="AC91" s="250"/>
      <c r="AD91" s="250"/>
      <c r="AE91" s="250"/>
      <c r="AF91" s="250"/>
      <c r="AG91" s="250"/>
      <c r="AH91" s="250"/>
      <c r="AI91" s="250"/>
      <c r="AJ91" s="250"/>
      <c r="AK91" s="250"/>
      <c r="AL91" s="250"/>
      <c r="AM91" s="250"/>
      <c r="AN91" s="250"/>
      <c r="AO91" s="250"/>
    </row>
    <row r="92" spans="1:41" ht="15">
      <c r="A92" s="250"/>
      <c r="B92" s="229"/>
      <c r="C92" s="250"/>
      <c r="D92" s="250"/>
      <c r="E92" s="250"/>
      <c r="F92" s="250"/>
      <c r="G92" s="250"/>
      <c r="H92" s="250"/>
      <c r="I92" s="250"/>
      <c r="J92" s="250"/>
      <c r="K92" s="250"/>
      <c r="L92" s="250"/>
      <c r="M92" s="250"/>
      <c r="N92" s="250"/>
      <c r="O92" s="250"/>
      <c r="P92" s="250"/>
      <c r="Q92" s="250"/>
      <c r="R92" s="250"/>
      <c r="S92" s="250"/>
      <c r="T92" s="250"/>
      <c r="U92" s="250"/>
      <c r="V92" s="250"/>
      <c r="W92" s="250"/>
      <c r="X92" s="250"/>
      <c r="Y92" s="250"/>
      <c r="Z92" s="250"/>
      <c r="AA92" s="250"/>
      <c r="AB92" s="250"/>
      <c r="AC92" s="250"/>
      <c r="AD92" s="250"/>
      <c r="AE92" s="250"/>
      <c r="AF92" s="250"/>
      <c r="AG92" s="250"/>
      <c r="AH92" s="250"/>
      <c r="AI92" s="250"/>
      <c r="AJ92" s="250"/>
      <c r="AK92" s="250"/>
      <c r="AL92" s="250"/>
      <c r="AM92" s="250"/>
      <c r="AN92" s="250"/>
      <c r="AO92" s="250"/>
    </row>
    <row r="93" spans="1:41" ht="15">
      <c r="A93" s="250"/>
      <c r="B93" s="229"/>
      <c r="C93" s="250"/>
      <c r="D93" s="250"/>
      <c r="E93" s="250"/>
      <c r="F93" s="250"/>
      <c r="G93" s="250"/>
      <c r="H93" s="250"/>
      <c r="I93" s="250"/>
      <c r="J93" s="250"/>
      <c r="K93" s="250"/>
      <c r="L93" s="250"/>
      <c r="M93" s="250"/>
      <c r="N93" s="250"/>
      <c r="O93" s="250"/>
      <c r="P93" s="250"/>
      <c r="Q93" s="250"/>
      <c r="R93" s="250"/>
      <c r="S93" s="250"/>
      <c r="T93" s="250"/>
      <c r="U93" s="250"/>
      <c r="V93" s="250"/>
      <c r="W93" s="250"/>
      <c r="X93" s="250"/>
      <c r="Y93" s="250"/>
      <c r="Z93" s="250"/>
      <c r="AA93" s="250"/>
      <c r="AB93" s="250"/>
      <c r="AC93" s="250"/>
      <c r="AD93" s="250"/>
      <c r="AE93" s="250"/>
      <c r="AF93" s="250"/>
      <c r="AG93" s="250"/>
      <c r="AH93" s="250"/>
      <c r="AI93" s="250"/>
      <c r="AJ93" s="250"/>
      <c r="AK93" s="250"/>
      <c r="AL93" s="250"/>
      <c r="AM93" s="250"/>
      <c r="AN93" s="250"/>
      <c r="AO93" s="250"/>
    </row>
    <row r="94" spans="1:41" ht="15">
      <c r="A94" s="250"/>
      <c r="B94" s="229"/>
      <c r="C94" s="250"/>
      <c r="D94" s="250"/>
      <c r="E94" s="250"/>
      <c r="F94" s="250"/>
      <c r="G94" s="250"/>
      <c r="H94" s="250"/>
      <c r="I94" s="250"/>
      <c r="J94" s="250"/>
      <c r="K94" s="250"/>
      <c r="L94" s="250"/>
      <c r="M94" s="250"/>
      <c r="N94" s="250"/>
      <c r="O94" s="250"/>
      <c r="P94" s="250"/>
      <c r="Q94" s="250"/>
      <c r="R94" s="250"/>
      <c r="S94" s="250"/>
      <c r="T94" s="250"/>
      <c r="U94" s="250"/>
      <c r="V94" s="250"/>
      <c r="W94" s="250"/>
      <c r="X94" s="250"/>
      <c r="Y94" s="250"/>
      <c r="Z94" s="250"/>
      <c r="AA94" s="250"/>
      <c r="AB94" s="250"/>
      <c r="AC94" s="250"/>
      <c r="AD94" s="250"/>
      <c r="AE94" s="250"/>
      <c r="AF94" s="250"/>
      <c r="AG94" s="250"/>
      <c r="AH94" s="250"/>
      <c r="AI94" s="250"/>
      <c r="AJ94" s="250"/>
      <c r="AK94" s="250"/>
      <c r="AL94" s="250"/>
      <c r="AM94" s="250"/>
      <c r="AN94" s="250"/>
      <c r="AO94" s="250"/>
    </row>
    <row r="95" spans="1:41" ht="15">
      <c r="A95" s="250"/>
      <c r="B95" s="229"/>
      <c r="C95" s="250"/>
      <c r="D95" s="250"/>
      <c r="E95" s="250"/>
      <c r="F95" s="250"/>
      <c r="G95" s="250"/>
      <c r="H95" s="250"/>
      <c r="I95" s="250"/>
      <c r="J95" s="250"/>
      <c r="K95" s="250"/>
      <c r="L95" s="250"/>
      <c r="M95" s="250"/>
      <c r="N95" s="250"/>
      <c r="O95" s="250"/>
      <c r="P95" s="250"/>
      <c r="Q95" s="250"/>
      <c r="R95" s="250"/>
      <c r="S95" s="250"/>
      <c r="T95" s="250"/>
      <c r="U95" s="250"/>
      <c r="V95" s="250"/>
      <c r="W95" s="250"/>
      <c r="X95" s="250"/>
      <c r="Y95" s="250"/>
      <c r="Z95" s="250"/>
      <c r="AA95" s="250"/>
      <c r="AB95" s="250"/>
      <c r="AC95" s="250"/>
      <c r="AD95" s="250"/>
      <c r="AE95" s="250"/>
      <c r="AF95" s="250"/>
      <c r="AG95" s="250"/>
      <c r="AH95" s="250"/>
      <c r="AI95" s="250"/>
      <c r="AJ95" s="250"/>
      <c r="AK95" s="250"/>
      <c r="AL95" s="250"/>
      <c r="AM95" s="250"/>
      <c r="AN95" s="250"/>
      <c r="AO95" s="250"/>
    </row>
    <row r="96" spans="1:41" ht="15">
      <c r="A96" s="250"/>
      <c r="B96" s="229"/>
      <c r="C96" s="250"/>
      <c r="D96" s="250"/>
      <c r="E96" s="250"/>
      <c r="F96" s="250"/>
      <c r="G96" s="250"/>
      <c r="H96" s="250"/>
      <c r="I96" s="250"/>
      <c r="J96" s="250"/>
      <c r="K96" s="250"/>
      <c r="L96" s="250"/>
      <c r="M96" s="250"/>
      <c r="N96" s="250"/>
      <c r="O96" s="250"/>
      <c r="P96" s="250"/>
      <c r="Q96" s="250"/>
      <c r="R96" s="250"/>
      <c r="S96" s="250"/>
      <c r="T96" s="250"/>
      <c r="U96" s="250"/>
      <c r="V96" s="250"/>
      <c r="W96" s="250"/>
      <c r="X96" s="250"/>
      <c r="Y96" s="250"/>
      <c r="Z96" s="250"/>
      <c r="AA96" s="250"/>
      <c r="AB96" s="250"/>
      <c r="AC96" s="250"/>
      <c r="AD96" s="250"/>
      <c r="AE96" s="250"/>
      <c r="AF96" s="250"/>
      <c r="AG96" s="250"/>
      <c r="AH96" s="250"/>
      <c r="AI96" s="250"/>
      <c r="AJ96" s="250"/>
      <c r="AK96" s="250"/>
      <c r="AL96" s="250"/>
      <c r="AM96" s="250"/>
      <c r="AN96" s="250"/>
      <c r="AO96" s="250"/>
    </row>
    <row r="97" spans="1:41" ht="15">
      <c r="A97" s="250"/>
      <c r="B97" s="229"/>
      <c r="C97" s="250"/>
      <c r="D97" s="250"/>
      <c r="E97" s="250"/>
      <c r="F97" s="250"/>
      <c r="G97" s="250"/>
      <c r="H97" s="250"/>
      <c r="I97" s="250"/>
      <c r="J97" s="250"/>
      <c r="K97" s="250"/>
      <c r="L97" s="250"/>
      <c r="M97" s="250"/>
      <c r="N97" s="250"/>
      <c r="O97" s="250"/>
      <c r="P97" s="250"/>
      <c r="Q97" s="250"/>
      <c r="R97" s="250"/>
      <c r="S97" s="250"/>
      <c r="T97" s="250"/>
      <c r="U97" s="250"/>
      <c r="V97" s="250"/>
      <c r="W97" s="250"/>
      <c r="X97" s="250"/>
      <c r="Y97" s="250"/>
      <c r="Z97" s="250"/>
      <c r="AA97" s="250"/>
      <c r="AB97" s="250"/>
      <c r="AC97" s="250"/>
      <c r="AD97" s="250"/>
      <c r="AE97" s="250"/>
      <c r="AF97" s="250"/>
      <c r="AG97" s="250"/>
      <c r="AH97" s="250"/>
      <c r="AI97" s="250"/>
      <c r="AJ97" s="250"/>
      <c r="AK97" s="250"/>
      <c r="AL97" s="250"/>
      <c r="AM97" s="250"/>
      <c r="AN97" s="250"/>
      <c r="AO97" s="250"/>
    </row>
    <row r="98" spans="1:41" ht="15">
      <c r="A98" s="250"/>
      <c r="B98" s="229"/>
      <c r="C98" s="250"/>
      <c r="D98" s="250"/>
      <c r="E98" s="250"/>
      <c r="F98" s="250"/>
      <c r="G98" s="250"/>
      <c r="H98" s="250"/>
      <c r="I98" s="250"/>
      <c r="J98" s="250"/>
      <c r="K98" s="250"/>
      <c r="L98" s="250"/>
      <c r="M98" s="250"/>
      <c r="N98" s="250"/>
      <c r="O98" s="250"/>
      <c r="P98" s="250"/>
      <c r="Q98" s="250"/>
      <c r="R98" s="250"/>
      <c r="S98" s="250"/>
      <c r="T98" s="250"/>
      <c r="U98" s="250"/>
      <c r="V98" s="250"/>
      <c r="W98" s="250"/>
      <c r="X98" s="250"/>
      <c r="Y98" s="250"/>
      <c r="Z98" s="250"/>
      <c r="AA98" s="250"/>
      <c r="AB98" s="250"/>
      <c r="AC98" s="250"/>
      <c r="AD98" s="250"/>
      <c r="AE98" s="250"/>
      <c r="AF98" s="250"/>
      <c r="AG98" s="250"/>
      <c r="AH98" s="250"/>
      <c r="AI98" s="250"/>
      <c r="AJ98" s="250"/>
      <c r="AK98" s="250"/>
      <c r="AL98" s="250"/>
      <c r="AM98" s="250"/>
      <c r="AN98" s="250"/>
      <c r="AO98" s="250"/>
    </row>
    <row r="99" spans="1:41" ht="15">
      <c r="A99" s="250"/>
      <c r="B99" s="229"/>
      <c r="C99" s="250"/>
      <c r="D99" s="250"/>
      <c r="E99" s="250"/>
      <c r="F99" s="250"/>
      <c r="G99" s="250"/>
      <c r="H99" s="250"/>
      <c r="I99" s="250"/>
      <c r="J99" s="250"/>
      <c r="K99" s="250"/>
      <c r="L99" s="250"/>
      <c r="M99" s="250"/>
      <c r="N99" s="250"/>
      <c r="O99" s="250"/>
      <c r="P99" s="250"/>
      <c r="Q99" s="250"/>
      <c r="R99" s="250"/>
      <c r="S99" s="250"/>
      <c r="T99" s="250"/>
      <c r="U99" s="250"/>
      <c r="V99" s="250"/>
      <c r="W99" s="250"/>
      <c r="X99" s="250"/>
      <c r="Y99" s="250"/>
      <c r="Z99" s="250"/>
      <c r="AA99" s="250"/>
      <c r="AB99" s="250"/>
      <c r="AC99" s="250"/>
      <c r="AD99" s="250"/>
      <c r="AE99" s="250"/>
      <c r="AF99" s="250"/>
      <c r="AG99" s="250"/>
      <c r="AH99" s="250"/>
      <c r="AI99" s="250"/>
      <c r="AJ99" s="250"/>
      <c r="AK99" s="250"/>
      <c r="AL99" s="250"/>
      <c r="AM99" s="250"/>
      <c r="AN99" s="250"/>
      <c r="AO99" s="250"/>
    </row>
    <row r="100" spans="1:41" ht="15">
      <c r="A100" s="250"/>
      <c r="B100" s="229"/>
      <c r="C100" s="250"/>
      <c r="D100" s="250"/>
      <c r="E100" s="250"/>
      <c r="F100" s="250"/>
      <c r="G100" s="250"/>
      <c r="H100" s="250"/>
      <c r="I100" s="250"/>
      <c r="J100" s="250"/>
      <c r="K100" s="250"/>
      <c r="L100" s="250"/>
      <c r="M100" s="250"/>
      <c r="N100" s="250"/>
      <c r="O100" s="250"/>
      <c r="P100" s="250"/>
      <c r="Q100" s="250"/>
      <c r="R100" s="250"/>
      <c r="S100" s="250"/>
      <c r="T100" s="250"/>
      <c r="U100" s="250"/>
      <c r="V100" s="250"/>
      <c r="W100" s="250"/>
      <c r="X100" s="250"/>
      <c r="Y100" s="250"/>
      <c r="Z100" s="250"/>
      <c r="AA100" s="250"/>
      <c r="AB100" s="250"/>
      <c r="AC100" s="250"/>
      <c r="AD100" s="250"/>
      <c r="AE100" s="250"/>
      <c r="AF100" s="250"/>
      <c r="AG100" s="250"/>
      <c r="AH100" s="250"/>
      <c r="AI100" s="250"/>
      <c r="AJ100" s="250"/>
      <c r="AK100" s="250"/>
      <c r="AL100" s="250"/>
      <c r="AM100" s="250"/>
      <c r="AN100" s="250"/>
      <c r="AO100" s="250"/>
    </row>
    <row r="101" spans="1:41" ht="15">
      <c r="A101" s="250"/>
      <c r="B101" s="229"/>
      <c r="C101" s="250"/>
      <c r="D101" s="250"/>
      <c r="E101" s="250"/>
      <c r="F101" s="250"/>
      <c r="G101" s="250"/>
      <c r="H101" s="250"/>
      <c r="I101" s="250"/>
      <c r="J101" s="250"/>
      <c r="K101" s="250"/>
      <c r="L101" s="250"/>
      <c r="M101" s="250"/>
      <c r="N101" s="250"/>
      <c r="O101" s="250"/>
      <c r="P101" s="250"/>
      <c r="Q101" s="250"/>
      <c r="R101" s="250"/>
      <c r="S101" s="250"/>
      <c r="T101" s="250"/>
      <c r="U101" s="250"/>
      <c r="V101" s="250"/>
      <c r="W101" s="250"/>
      <c r="X101" s="250"/>
      <c r="Y101" s="250"/>
      <c r="Z101" s="250"/>
      <c r="AA101" s="250"/>
      <c r="AB101" s="250"/>
      <c r="AC101" s="250"/>
      <c r="AD101" s="250"/>
      <c r="AE101" s="250"/>
      <c r="AF101" s="250"/>
      <c r="AG101" s="250"/>
      <c r="AH101" s="250"/>
      <c r="AI101" s="250"/>
      <c r="AJ101" s="250"/>
      <c r="AK101" s="250"/>
      <c r="AL101" s="250"/>
      <c r="AM101" s="250"/>
      <c r="AN101" s="250"/>
      <c r="AO101" s="250"/>
    </row>
    <row r="102" spans="1:41" ht="15">
      <c r="A102" s="250"/>
      <c r="B102" s="229"/>
      <c r="C102" s="250"/>
      <c r="D102" s="250"/>
      <c r="E102" s="250"/>
      <c r="F102" s="250"/>
      <c r="G102" s="250"/>
      <c r="H102" s="250"/>
      <c r="I102" s="250"/>
      <c r="J102" s="250"/>
      <c r="K102" s="250"/>
      <c r="L102" s="250"/>
      <c r="M102" s="250"/>
      <c r="N102" s="250"/>
      <c r="O102" s="250"/>
      <c r="P102" s="250"/>
      <c r="Q102" s="250"/>
      <c r="R102" s="250"/>
      <c r="S102" s="250"/>
      <c r="T102" s="250"/>
      <c r="U102" s="250"/>
      <c r="V102" s="250"/>
      <c r="W102" s="250"/>
      <c r="X102" s="250"/>
      <c r="Y102" s="250"/>
      <c r="Z102" s="250"/>
      <c r="AA102" s="250"/>
      <c r="AB102" s="250"/>
      <c r="AC102" s="250"/>
      <c r="AD102" s="250"/>
      <c r="AE102" s="250"/>
      <c r="AF102" s="250"/>
      <c r="AG102" s="250"/>
      <c r="AH102" s="250"/>
      <c r="AI102" s="250"/>
      <c r="AJ102" s="250"/>
      <c r="AK102" s="250"/>
      <c r="AL102" s="250"/>
      <c r="AM102" s="250"/>
      <c r="AN102" s="250"/>
      <c r="AO102" s="250"/>
    </row>
    <row r="103" spans="1:41" ht="15">
      <c r="A103" s="250"/>
      <c r="B103" s="229"/>
      <c r="C103" s="250"/>
      <c r="D103" s="250"/>
      <c r="E103" s="250"/>
      <c r="F103" s="250"/>
      <c r="G103" s="250"/>
      <c r="H103" s="250"/>
      <c r="I103" s="250"/>
      <c r="J103" s="250"/>
      <c r="K103" s="250"/>
      <c r="L103" s="250"/>
      <c r="M103" s="250"/>
      <c r="N103" s="250"/>
      <c r="O103" s="250"/>
      <c r="P103" s="250"/>
      <c r="Q103" s="250"/>
      <c r="R103" s="250"/>
      <c r="S103" s="250"/>
      <c r="T103" s="250"/>
      <c r="U103" s="250"/>
      <c r="V103" s="250"/>
      <c r="W103" s="250"/>
      <c r="X103" s="250"/>
      <c r="Y103" s="250"/>
      <c r="Z103" s="250"/>
      <c r="AA103" s="250"/>
      <c r="AB103" s="250"/>
      <c r="AC103" s="250"/>
      <c r="AD103" s="250"/>
      <c r="AE103" s="250"/>
      <c r="AF103" s="250"/>
      <c r="AG103" s="250"/>
      <c r="AH103" s="250"/>
      <c r="AI103" s="250"/>
      <c r="AJ103" s="250"/>
      <c r="AK103" s="250"/>
      <c r="AL103" s="250"/>
      <c r="AM103" s="250"/>
      <c r="AN103" s="250"/>
      <c r="AO103" s="250"/>
    </row>
    <row r="104" spans="1:41" ht="15">
      <c r="A104" s="250"/>
      <c r="B104" s="229"/>
      <c r="C104" s="250"/>
      <c r="D104" s="250"/>
      <c r="E104" s="250"/>
      <c r="F104" s="250"/>
      <c r="G104" s="250"/>
      <c r="H104" s="250"/>
      <c r="I104" s="250"/>
      <c r="J104" s="250"/>
      <c r="K104" s="250"/>
      <c r="L104" s="250"/>
      <c r="M104" s="250"/>
      <c r="N104" s="250"/>
      <c r="O104" s="250"/>
      <c r="P104" s="250"/>
      <c r="Q104" s="250"/>
      <c r="R104" s="250"/>
      <c r="S104" s="250"/>
      <c r="T104" s="250"/>
      <c r="U104" s="250"/>
      <c r="V104" s="250"/>
      <c r="W104" s="250"/>
      <c r="X104" s="250"/>
      <c r="Y104" s="250"/>
      <c r="Z104" s="250"/>
      <c r="AA104" s="250"/>
      <c r="AB104" s="250"/>
      <c r="AC104" s="250"/>
      <c r="AD104" s="250"/>
      <c r="AE104" s="250"/>
      <c r="AF104" s="250"/>
      <c r="AG104" s="250"/>
      <c r="AH104" s="250"/>
      <c r="AI104" s="250"/>
      <c r="AJ104" s="250"/>
      <c r="AK104" s="250"/>
      <c r="AL104" s="250"/>
      <c r="AM104" s="250"/>
      <c r="AN104" s="250"/>
      <c r="AO104" s="250"/>
    </row>
    <row r="105" spans="1:41" ht="15">
      <c r="A105" s="250"/>
      <c r="B105" s="229"/>
      <c r="C105" s="250"/>
      <c r="D105" s="250"/>
      <c r="E105" s="250"/>
      <c r="F105" s="250"/>
      <c r="G105" s="250"/>
      <c r="H105" s="250"/>
      <c r="I105" s="250"/>
      <c r="J105" s="250"/>
      <c r="K105" s="250"/>
      <c r="L105" s="250"/>
      <c r="M105" s="250"/>
      <c r="N105" s="250"/>
      <c r="O105" s="250"/>
      <c r="P105" s="250"/>
      <c r="Q105" s="250"/>
      <c r="R105" s="250"/>
      <c r="S105" s="250"/>
      <c r="T105" s="250"/>
      <c r="U105" s="250"/>
      <c r="V105" s="250"/>
      <c r="W105" s="250"/>
      <c r="X105" s="250"/>
      <c r="Y105" s="250"/>
      <c r="Z105" s="250"/>
      <c r="AA105" s="250"/>
      <c r="AB105" s="250"/>
      <c r="AC105" s="250"/>
      <c r="AD105" s="250"/>
      <c r="AE105" s="250"/>
      <c r="AF105" s="250"/>
      <c r="AG105" s="250"/>
      <c r="AH105" s="250"/>
      <c r="AI105" s="250"/>
      <c r="AJ105" s="250"/>
      <c r="AK105" s="250"/>
      <c r="AL105" s="250"/>
      <c r="AM105" s="250"/>
      <c r="AN105" s="250"/>
      <c r="AO105" s="250"/>
    </row>
    <row r="106" spans="1:41" ht="15">
      <c r="A106" s="250"/>
      <c r="B106" s="229"/>
      <c r="C106" s="250"/>
      <c r="D106" s="250"/>
      <c r="E106" s="250"/>
      <c r="F106" s="250"/>
      <c r="G106" s="250"/>
      <c r="H106" s="250"/>
      <c r="I106" s="250"/>
      <c r="J106" s="250"/>
      <c r="K106" s="250"/>
      <c r="L106" s="250"/>
      <c r="M106" s="250"/>
      <c r="N106" s="250"/>
      <c r="O106" s="250"/>
      <c r="P106" s="250"/>
      <c r="Q106" s="250"/>
      <c r="R106" s="250"/>
      <c r="S106" s="250"/>
      <c r="T106" s="250"/>
      <c r="U106" s="250"/>
      <c r="V106" s="250"/>
      <c r="W106" s="250"/>
      <c r="X106" s="250"/>
      <c r="Y106" s="250"/>
      <c r="Z106" s="250"/>
      <c r="AA106" s="250"/>
      <c r="AB106" s="250"/>
      <c r="AC106" s="250"/>
      <c r="AD106" s="250"/>
      <c r="AE106" s="250"/>
      <c r="AF106" s="250"/>
      <c r="AG106" s="250"/>
      <c r="AH106" s="250"/>
      <c r="AI106" s="250"/>
      <c r="AJ106" s="250"/>
      <c r="AK106" s="250"/>
      <c r="AL106" s="250"/>
      <c r="AM106" s="250"/>
      <c r="AN106" s="250"/>
      <c r="AO106" s="250"/>
    </row>
    <row r="107" spans="1:41" ht="15">
      <c r="A107" s="250"/>
      <c r="B107" s="229"/>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row>
    <row r="108" spans="1:41" ht="15">
      <c r="A108" s="250"/>
      <c r="B108" s="229"/>
      <c r="C108" s="250"/>
      <c r="D108" s="250"/>
      <c r="E108" s="250"/>
      <c r="F108" s="250"/>
      <c r="G108" s="250"/>
      <c r="H108" s="250"/>
      <c r="I108" s="250"/>
      <c r="J108" s="250"/>
      <c r="K108" s="250"/>
      <c r="L108" s="250"/>
      <c r="M108" s="250"/>
      <c r="N108" s="250"/>
      <c r="O108" s="250"/>
      <c r="P108" s="250"/>
      <c r="Q108" s="250"/>
      <c r="R108" s="250"/>
      <c r="S108" s="250"/>
      <c r="T108" s="250"/>
      <c r="U108" s="250"/>
      <c r="V108" s="250"/>
      <c r="W108" s="250"/>
      <c r="X108" s="250"/>
      <c r="Y108" s="250"/>
      <c r="Z108" s="250"/>
      <c r="AA108" s="250"/>
      <c r="AB108" s="250"/>
      <c r="AC108" s="250"/>
      <c r="AD108" s="250"/>
      <c r="AE108" s="250"/>
      <c r="AF108" s="250"/>
      <c r="AG108" s="250"/>
      <c r="AH108" s="250"/>
      <c r="AI108" s="250"/>
      <c r="AJ108" s="250"/>
      <c r="AK108" s="250"/>
      <c r="AL108" s="250"/>
      <c r="AM108" s="250"/>
      <c r="AN108" s="250"/>
      <c r="AO108" s="250"/>
    </row>
    <row r="109" spans="1:41" ht="15">
      <c r="A109" s="250"/>
      <c r="B109" s="229"/>
      <c r="C109" s="250"/>
      <c r="D109" s="250"/>
      <c r="E109" s="250"/>
      <c r="F109" s="250"/>
      <c r="G109" s="250"/>
      <c r="H109" s="250"/>
      <c r="I109" s="250"/>
      <c r="J109" s="250"/>
      <c r="K109" s="250"/>
      <c r="L109" s="250"/>
      <c r="M109" s="250"/>
      <c r="N109" s="250"/>
      <c r="O109" s="250"/>
      <c r="P109" s="250"/>
      <c r="Q109" s="250"/>
      <c r="R109" s="250"/>
      <c r="S109" s="250"/>
      <c r="T109" s="250"/>
      <c r="U109" s="250"/>
      <c r="V109" s="250"/>
      <c r="W109" s="250"/>
      <c r="X109" s="250"/>
      <c r="Y109" s="250"/>
      <c r="Z109" s="250"/>
      <c r="AA109" s="250"/>
      <c r="AB109" s="250"/>
      <c r="AC109" s="250"/>
      <c r="AD109" s="250"/>
      <c r="AE109" s="250"/>
      <c r="AF109" s="250"/>
      <c r="AG109" s="250"/>
      <c r="AH109" s="250"/>
      <c r="AI109" s="250"/>
      <c r="AJ109" s="250"/>
      <c r="AK109" s="250"/>
      <c r="AL109" s="250"/>
      <c r="AM109" s="250"/>
      <c r="AN109" s="250"/>
      <c r="AO109" s="250"/>
    </row>
    <row r="110" spans="1:41" ht="15">
      <c r="A110" s="250"/>
      <c r="B110" s="229"/>
      <c r="C110" s="250"/>
      <c r="D110" s="250"/>
      <c r="E110" s="250"/>
      <c r="F110" s="250"/>
      <c r="G110" s="250"/>
      <c r="H110" s="250"/>
      <c r="I110" s="250"/>
      <c r="J110" s="250"/>
      <c r="K110" s="250"/>
      <c r="L110" s="250"/>
      <c r="M110" s="250"/>
      <c r="N110" s="250"/>
      <c r="O110" s="250"/>
      <c r="P110" s="250"/>
      <c r="Q110" s="250"/>
      <c r="R110" s="250"/>
      <c r="S110" s="250"/>
      <c r="T110" s="250"/>
      <c r="U110" s="250"/>
      <c r="V110" s="250"/>
      <c r="W110" s="250"/>
      <c r="X110" s="250"/>
      <c r="Y110" s="250"/>
      <c r="Z110" s="250"/>
      <c r="AA110" s="250"/>
      <c r="AB110" s="250"/>
      <c r="AC110" s="250"/>
      <c r="AD110" s="250"/>
      <c r="AE110" s="250"/>
      <c r="AF110" s="250"/>
      <c r="AG110" s="250"/>
      <c r="AH110" s="250"/>
      <c r="AI110" s="250"/>
      <c r="AJ110" s="250"/>
      <c r="AK110" s="250"/>
      <c r="AL110" s="250"/>
      <c r="AM110" s="250"/>
      <c r="AN110" s="250"/>
      <c r="AO110" s="250"/>
    </row>
    <row r="111" spans="1:41" ht="15">
      <c r="A111" s="250"/>
      <c r="B111" s="229"/>
      <c r="C111" s="250"/>
      <c r="D111" s="250"/>
      <c r="E111" s="250"/>
      <c r="F111" s="250"/>
      <c r="G111" s="250"/>
      <c r="H111" s="250"/>
      <c r="I111" s="250"/>
      <c r="J111" s="250"/>
      <c r="K111" s="250"/>
      <c r="L111" s="250"/>
      <c r="M111" s="250"/>
      <c r="N111" s="250"/>
      <c r="O111" s="250"/>
      <c r="P111" s="250"/>
      <c r="Q111" s="250"/>
      <c r="R111" s="250"/>
      <c r="S111" s="250"/>
      <c r="T111" s="250"/>
      <c r="U111" s="250"/>
      <c r="V111" s="250"/>
      <c r="W111" s="250"/>
      <c r="X111" s="250"/>
      <c r="Y111" s="250"/>
      <c r="Z111" s="250"/>
      <c r="AA111" s="250"/>
      <c r="AB111" s="250"/>
      <c r="AC111" s="250"/>
      <c r="AD111" s="250"/>
      <c r="AE111" s="250"/>
      <c r="AF111" s="250"/>
      <c r="AG111" s="250"/>
      <c r="AH111" s="250"/>
      <c r="AI111" s="250"/>
      <c r="AJ111" s="250"/>
      <c r="AK111" s="250"/>
      <c r="AL111" s="250"/>
      <c r="AM111" s="250"/>
      <c r="AN111" s="250"/>
      <c r="AO111" s="250"/>
    </row>
    <row r="112" spans="1:41" ht="15">
      <c r="A112" s="250"/>
      <c r="B112" s="229"/>
      <c r="C112" s="250"/>
      <c r="D112" s="250"/>
      <c r="E112" s="250"/>
      <c r="F112" s="250"/>
      <c r="G112" s="250"/>
      <c r="H112" s="250"/>
      <c r="I112" s="250"/>
      <c r="J112" s="250"/>
      <c r="K112" s="250"/>
      <c r="L112" s="250"/>
      <c r="M112" s="250"/>
      <c r="N112" s="250"/>
      <c r="O112" s="250"/>
      <c r="P112" s="250"/>
      <c r="Q112" s="250"/>
      <c r="R112" s="250"/>
      <c r="S112" s="250"/>
      <c r="T112" s="250"/>
      <c r="U112" s="250"/>
      <c r="V112" s="250"/>
      <c r="W112" s="250"/>
      <c r="X112" s="250"/>
      <c r="Y112" s="250"/>
      <c r="Z112" s="250"/>
      <c r="AA112" s="250"/>
      <c r="AB112" s="250"/>
      <c r="AC112" s="250"/>
      <c r="AD112" s="250"/>
      <c r="AE112" s="250"/>
      <c r="AF112" s="250"/>
      <c r="AG112" s="250"/>
      <c r="AH112" s="250"/>
      <c r="AI112" s="250"/>
      <c r="AJ112" s="250"/>
      <c r="AK112" s="250"/>
      <c r="AL112" s="250"/>
      <c r="AM112" s="250"/>
      <c r="AN112" s="250"/>
      <c r="AO112" s="250"/>
    </row>
    <row r="113" spans="1:41" ht="15">
      <c r="A113" s="250"/>
      <c r="B113" s="229"/>
      <c r="C113" s="250"/>
      <c r="D113" s="250"/>
      <c r="E113" s="250"/>
      <c r="F113" s="250"/>
      <c r="G113" s="250"/>
      <c r="H113" s="250"/>
      <c r="I113" s="250"/>
      <c r="J113" s="250"/>
      <c r="K113" s="250"/>
      <c r="L113" s="250"/>
      <c r="M113" s="250"/>
      <c r="N113" s="250"/>
      <c r="O113" s="250"/>
      <c r="P113" s="250"/>
      <c r="Q113" s="250"/>
      <c r="R113" s="250"/>
      <c r="S113" s="250"/>
      <c r="T113" s="250"/>
      <c r="U113" s="250"/>
      <c r="V113" s="250"/>
      <c r="W113" s="250"/>
      <c r="X113" s="250"/>
      <c r="Y113" s="250"/>
      <c r="Z113" s="250"/>
      <c r="AA113" s="250"/>
      <c r="AB113" s="250"/>
      <c r="AC113" s="250"/>
      <c r="AD113" s="250"/>
      <c r="AE113" s="250"/>
      <c r="AF113" s="250"/>
      <c r="AG113" s="250"/>
      <c r="AH113" s="250"/>
      <c r="AI113" s="250"/>
      <c r="AJ113" s="250"/>
      <c r="AK113" s="250"/>
      <c r="AL113" s="250"/>
      <c r="AM113" s="250"/>
      <c r="AN113" s="250"/>
      <c r="AO113" s="250"/>
    </row>
    <row r="114" spans="1:41" ht="15">
      <c r="A114" s="250"/>
      <c r="B114" s="229"/>
      <c r="C114" s="250"/>
      <c r="D114" s="250"/>
      <c r="E114" s="250"/>
      <c r="F114" s="250"/>
      <c r="G114" s="250"/>
      <c r="H114" s="250"/>
      <c r="I114" s="250"/>
      <c r="J114" s="250"/>
      <c r="K114" s="250"/>
      <c r="L114" s="250"/>
      <c r="M114" s="250"/>
      <c r="N114" s="250"/>
      <c r="O114" s="250"/>
      <c r="P114" s="250"/>
      <c r="Q114" s="250"/>
      <c r="R114" s="250"/>
      <c r="S114" s="250"/>
      <c r="T114" s="250"/>
      <c r="U114" s="250"/>
      <c r="V114" s="250"/>
      <c r="W114" s="250"/>
      <c r="X114" s="250"/>
      <c r="Y114" s="250"/>
      <c r="Z114" s="250"/>
      <c r="AA114" s="250"/>
      <c r="AB114" s="250"/>
      <c r="AC114" s="250"/>
      <c r="AD114" s="250"/>
      <c r="AE114" s="250"/>
      <c r="AF114" s="250"/>
      <c r="AG114" s="250"/>
      <c r="AH114" s="250"/>
      <c r="AI114" s="250"/>
      <c r="AJ114" s="250"/>
      <c r="AK114" s="250"/>
      <c r="AL114" s="250"/>
      <c r="AM114" s="250"/>
      <c r="AN114" s="250"/>
      <c r="AO114" s="250"/>
    </row>
    <row r="115" spans="1:41" ht="15">
      <c r="A115" s="250"/>
      <c r="B115" s="229"/>
      <c r="C115" s="250"/>
      <c r="D115" s="250"/>
      <c r="E115" s="250"/>
      <c r="F115" s="250"/>
      <c r="G115" s="250"/>
      <c r="H115" s="250"/>
      <c r="I115" s="250"/>
      <c r="J115" s="250"/>
      <c r="K115" s="250"/>
      <c r="L115" s="250"/>
      <c r="M115" s="250"/>
      <c r="N115" s="250"/>
      <c r="O115" s="250"/>
      <c r="P115" s="250"/>
      <c r="Q115" s="250"/>
      <c r="R115" s="250"/>
      <c r="S115" s="250"/>
      <c r="T115" s="250"/>
      <c r="U115" s="250"/>
      <c r="V115" s="250"/>
      <c r="W115" s="250"/>
      <c r="X115" s="250"/>
      <c r="Y115" s="250"/>
      <c r="Z115" s="250"/>
      <c r="AA115" s="250"/>
      <c r="AB115" s="250"/>
      <c r="AC115" s="250"/>
      <c r="AD115" s="250"/>
      <c r="AE115" s="250"/>
      <c r="AF115" s="250"/>
      <c r="AG115" s="250"/>
      <c r="AH115" s="250"/>
      <c r="AI115" s="250"/>
      <c r="AJ115" s="250"/>
      <c r="AK115" s="250"/>
      <c r="AL115" s="250"/>
      <c r="AM115" s="250"/>
      <c r="AN115" s="250"/>
      <c r="AO115" s="250"/>
    </row>
    <row r="116" spans="1:41" ht="15">
      <c r="A116" s="250"/>
      <c r="B116" s="229"/>
      <c r="C116" s="250"/>
      <c r="D116" s="250"/>
      <c r="E116" s="250"/>
      <c r="F116" s="250"/>
      <c r="G116" s="250"/>
      <c r="H116" s="250"/>
      <c r="I116" s="250"/>
      <c r="J116" s="250"/>
      <c r="K116" s="250"/>
      <c r="L116" s="250"/>
      <c r="M116" s="250"/>
      <c r="N116" s="250"/>
      <c r="O116" s="250"/>
      <c r="P116" s="250"/>
      <c r="Q116" s="250"/>
      <c r="R116" s="250"/>
      <c r="S116" s="250"/>
      <c r="T116" s="250"/>
      <c r="U116" s="250"/>
      <c r="V116" s="250"/>
      <c r="W116" s="250"/>
      <c r="X116" s="250"/>
      <c r="Y116" s="250"/>
      <c r="Z116" s="250"/>
      <c r="AA116" s="250"/>
      <c r="AB116" s="250"/>
      <c r="AC116" s="250"/>
      <c r="AD116" s="250"/>
      <c r="AE116" s="250"/>
      <c r="AF116" s="250"/>
      <c r="AG116" s="250"/>
      <c r="AH116" s="250"/>
      <c r="AI116" s="250"/>
      <c r="AJ116" s="250"/>
      <c r="AK116" s="250"/>
      <c r="AL116" s="250"/>
      <c r="AM116" s="250"/>
      <c r="AN116" s="250"/>
      <c r="AO116" s="250"/>
    </row>
    <row r="117" spans="1:41" ht="15">
      <c r="A117" s="250"/>
      <c r="B117" s="229"/>
      <c r="C117" s="250"/>
      <c r="D117" s="250"/>
      <c r="E117" s="250"/>
      <c r="F117" s="250"/>
      <c r="G117" s="250"/>
      <c r="H117" s="250"/>
      <c r="I117" s="250"/>
      <c r="J117" s="250"/>
      <c r="K117" s="250"/>
      <c r="L117" s="250"/>
      <c r="M117" s="250"/>
      <c r="N117" s="250"/>
      <c r="O117" s="250"/>
      <c r="P117" s="250"/>
      <c r="Q117" s="250"/>
      <c r="R117" s="250"/>
      <c r="S117" s="250"/>
      <c r="T117" s="250"/>
      <c r="U117" s="250"/>
      <c r="V117" s="250"/>
      <c r="W117" s="250"/>
      <c r="X117" s="250"/>
      <c r="Y117" s="250"/>
      <c r="Z117" s="250"/>
      <c r="AA117" s="250"/>
      <c r="AB117" s="250"/>
      <c r="AC117" s="250"/>
      <c r="AD117" s="250"/>
      <c r="AE117" s="250"/>
      <c r="AF117" s="250"/>
      <c r="AG117" s="250"/>
      <c r="AH117" s="250"/>
      <c r="AI117" s="250"/>
      <c r="AJ117" s="250"/>
      <c r="AK117" s="250"/>
      <c r="AL117" s="250"/>
      <c r="AM117" s="250"/>
      <c r="AN117" s="250"/>
      <c r="AO117" s="250"/>
    </row>
    <row r="118" spans="1:41" ht="15">
      <c r="A118" s="250"/>
      <c r="B118" s="229"/>
      <c r="C118" s="250"/>
      <c r="D118" s="250"/>
      <c r="E118" s="250"/>
      <c r="F118" s="250"/>
      <c r="G118" s="250"/>
      <c r="H118" s="250"/>
      <c r="I118" s="250"/>
      <c r="J118" s="250"/>
      <c r="K118" s="250"/>
      <c r="L118" s="250"/>
      <c r="M118" s="250"/>
      <c r="N118" s="250"/>
      <c r="O118" s="250"/>
      <c r="P118" s="250"/>
      <c r="Q118" s="250"/>
      <c r="R118" s="250"/>
      <c r="S118" s="250"/>
      <c r="T118" s="250"/>
      <c r="U118" s="250"/>
      <c r="V118" s="250"/>
      <c r="W118" s="250"/>
      <c r="X118" s="250"/>
      <c r="Y118" s="250"/>
      <c r="Z118" s="250"/>
      <c r="AA118" s="250"/>
      <c r="AB118" s="250"/>
      <c r="AC118" s="250"/>
      <c r="AD118" s="250"/>
      <c r="AE118" s="250"/>
      <c r="AF118" s="250"/>
      <c r="AG118" s="250"/>
      <c r="AH118" s="250"/>
      <c r="AI118" s="250"/>
      <c r="AJ118" s="250"/>
      <c r="AK118" s="250"/>
      <c r="AL118" s="250"/>
      <c r="AM118" s="250"/>
      <c r="AN118" s="250"/>
      <c r="AO118" s="250"/>
    </row>
    <row r="119" spans="1:41" ht="15">
      <c r="A119" s="250"/>
      <c r="B119" s="229"/>
      <c r="C119" s="250"/>
      <c r="D119" s="250"/>
      <c r="E119" s="250"/>
      <c r="F119" s="250"/>
      <c r="G119" s="250"/>
      <c r="H119" s="250"/>
      <c r="I119" s="250"/>
      <c r="J119" s="250"/>
      <c r="K119" s="250"/>
      <c r="L119" s="250"/>
      <c r="M119" s="250"/>
      <c r="N119" s="250"/>
      <c r="O119" s="250"/>
      <c r="P119" s="250"/>
      <c r="Q119" s="250"/>
      <c r="R119" s="250"/>
      <c r="S119" s="250"/>
      <c r="T119" s="250"/>
      <c r="U119" s="250"/>
      <c r="V119" s="250"/>
      <c r="W119" s="250"/>
      <c r="X119" s="250"/>
      <c r="Y119" s="250"/>
      <c r="Z119" s="250"/>
      <c r="AA119" s="250"/>
      <c r="AB119" s="250"/>
      <c r="AC119" s="250"/>
      <c r="AD119" s="250"/>
      <c r="AE119" s="250"/>
      <c r="AF119" s="250"/>
      <c r="AG119" s="250"/>
      <c r="AH119" s="250"/>
      <c r="AI119" s="250"/>
      <c r="AJ119" s="250"/>
      <c r="AK119" s="250"/>
      <c r="AL119" s="250"/>
      <c r="AM119" s="250"/>
      <c r="AN119" s="250"/>
      <c r="AO119" s="250"/>
    </row>
    <row r="120" spans="1:41" ht="15">
      <c r="A120" s="250"/>
      <c r="B120" s="229"/>
      <c r="C120" s="250"/>
      <c r="D120" s="250"/>
      <c r="E120" s="250"/>
      <c r="F120" s="250"/>
      <c r="G120" s="250"/>
      <c r="H120" s="250"/>
      <c r="I120" s="250"/>
      <c r="J120" s="250"/>
      <c r="K120" s="250"/>
      <c r="L120" s="250"/>
      <c r="M120" s="250"/>
      <c r="N120" s="250"/>
      <c r="O120" s="250"/>
      <c r="P120" s="250"/>
      <c r="Q120" s="250"/>
      <c r="R120" s="250"/>
      <c r="S120" s="250"/>
      <c r="T120" s="250"/>
      <c r="U120" s="250"/>
      <c r="V120" s="250"/>
      <c r="W120" s="250"/>
      <c r="X120" s="250"/>
      <c r="Y120" s="250"/>
      <c r="Z120" s="250"/>
      <c r="AA120" s="250"/>
      <c r="AB120" s="250"/>
      <c r="AC120" s="250"/>
      <c r="AD120" s="250"/>
      <c r="AE120" s="250"/>
      <c r="AF120" s="250"/>
      <c r="AG120" s="250"/>
      <c r="AH120" s="250"/>
      <c r="AI120" s="250"/>
      <c r="AJ120" s="250"/>
      <c r="AK120" s="250"/>
      <c r="AL120" s="250"/>
      <c r="AM120" s="250"/>
      <c r="AN120" s="250"/>
      <c r="AO120" s="250"/>
    </row>
    <row r="121" spans="1:41" ht="15">
      <c r="A121" s="250"/>
      <c r="B121" s="229"/>
      <c r="C121" s="250"/>
      <c r="D121" s="250"/>
      <c r="E121" s="250"/>
      <c r="F121" s="250"/>
      <c r="G121" s="250"/>
      <c r="H121" s="250"/>
      <c r="I121" s="250"/>
      <c r="J121" s="250"/>
      <c r="K121" s="250"/>
      <c r="L121" s="250"/>
      <c r="M121" s="250"/>
      <c r="N121" s="250"/>
      <c r="O121" s="250"/>
      <c r="P121" s="250"/>
      <c r="Q121" s="250"/>
      <c r="R121" s="250"/>
      <c r="S121" s="250"/>
      <c r="T121" s="250"/>
      <c r="U121" s="250"/>
      <c r="V121" s="250"/>
      <c r="W121" s="250"/>
      <c r="X121" s="250"/>
      <c r="Y121" s="250"/>
      <c r="Z121" s="250"/>
      <c r="AA121" s="250"/>
      <c r="AB121" s="250"/>
      <c r="AC121" s="250"/>
      <c r="AD121" s="250"/>
      <c r="AE121" s="250"/>
      <c r="AF121" s="250"/>
      <c r="AG121" s="250"/>
      <c r="AH121" s="250"/>
      <c r="AI121" s="250"/>
      <c r="AJ121" s="250"/>
      <c r="AK121" s="250"/>
      <c r="AL121" s="250"/>
      <c r="AM121" s="250"/>
      <c r="AN121" s="250"/>
      <c r="AO121" s="250"/>
    </row>
    <row r="122" spans="1:41" ht="15">
      <c r="A122" s="250"/>
      <c r="B122" s="229"/>
      <c r="C122" s="250"/>
      <c r="D122" s="250"/>
      <c r="E122" s="250"/>
      <c r="F122" s="250"/>
      <c r="G122" s="250"/>
      <c r="H122" s="250"/>
      <c r="I122" s="250"/>
      <c r="J122" s="250"/>
      <c r="K122" s="250"/>
      <c r="L122" s="250"/>
      <c r="M122" s="250"/>
      <c r="N122" s="250"/>
      <c r="O122" s="250"/>
      <c r="P122" s="250"/>
      <c r="Q122" s="250"/>
      <c r="R122" s="250"/>
      <c r="S122" s="250"/>
      <c r="T122" s="250"/>
      <c r="U122" s="250"/>
      <c r="V122" s="250"/>
      <c r="W122" s="250"/>
      <c r="X122" s="250"/>
      <c r="Y122" s="250"/>
      <c r="Z122" s="250"/>
      <c r="AA122" s="250"/>
      <c r="AB122" s="250"/>
      <c r="AC122" s="250"/>
      <c r="AD122" s="250"/>
      <c r="AE122" s="250"/>
      <c r="AF122" s="250"/>
      <c r="AG122" s="250"/>
      <c r="AH122" s="250"/>
      <c r="AI122" s="250"/>
      <c r="AJ122" s="250"/>
      <c r="AK122" s="250"/>
      <c r="AL122" s="250"/>
      <c r="AM122" s="250"/>
      <c r="AN122" s="250"/>
      <c r="AO122" s="250"/>
    </row>
    <row r="123" spans="1:41" ht="15">
      <c r="A123" s="250"/>
      <c r="B123" s="229"/>
      <c r="C123" s="250"/>
      <c r="D123" s="250"/>
      <c r="E123" s="250"/>
      <c r="F123" s="250"/>
      <c r="G123" s="250"/>
      <c r="H123" s="250"/>
      <c r="I123" s="250"/>
      <c r="J123" s="250"/>
      <c r="K123" s="250"/>
      <c r="L123" s="250"/>
      <c r="M123" s="250"/>
      <c r="N123" s="250"/>
      <c r="O123" s="250"/>
      <c r="P123" s="250"/>
      <c r="Q123" s="250"/>
      <c r="R123" s="250"/>
      <c r="S123" s="250"/>
      <c r="T123" s="250"/>
      <c r="U123" s="250"/>
      <c r="V123" s="250"/>
      <c r="W123" s="250"/>
      <c r="X123" s="250"/>
      <c r="Y123" s="250"/>
      <c r="Z123" s="250"/>
      <c r="AA123" s="250"/>
      <c r="AB123" s="250"/>
      <c r="AC123" s="250"/>
      <c r="AD123" s="250"/>
      <c r="AE123" s="250"/>
      <c r="AF123" s="250"/>
      <c r="AG123" s="250"/>
      <c r="AH123" s="250"/>
      <c r="AI123" s="250"/>
      <c r="AJ123" s="250"/>
      <c r="AK123" s="250"/>
      <c r="AL123" s="250"/>
      <c r="AM123" s="250"/>
      <c r="AN123" s="250"/>
      <c r="AO123" s="250"/>
    </row>
    <row r="124" spans="1:41" ht="15">
      <c r="A124" s="250"/>
      <c r="B124" s="229"/>
      <c r="C124" s="250"/>
      <c r="D124" s="250"/>
      <c r="E124" s="250"/>
      <c r="F124" s="250"/>
      <c r="G124" s="250"/>
      <c r="H124" s="250"/>
      <c r="I124" s="250"/>
      <c r="J124" s="250"/>
      <c r="K124" s="250"/>
      <c r="L124" s="250"/>
      <c r="M124" s="250"/>
      <c r="N124" s="250"/>
      <c r="O124" s="250"/>
      <c r="P124" s="250"/>
      <c r="Q124" s="250"/>
      <c r="R124" s="250"/>
      <c r="S124" s="250"/>
      <c r="T124" s="250"/>
      <c r="U124" s="250"/>
      <c r="V124" s="250"/>
      <c r="W124" s="250"/>
      <c r="X124" s="250"/>
      <c r="Y124" s="250"/>
      <c r="Z124" s="250"/>
      <c r="AA124" s="250"/>
      <c r="AB124" s="250"/>
      <c r="AC124" s="250"/>
      <c r="AD124" s="250"/>
      <c r="AE124" s="250"/>
      <c r="AF124" s="250"/>
      <c r="AG124" s="250"/>
      <c r="AH124" s="250"/>
      <c r="AI124" s="250"/>
      <c r="AJ124" s="250"/>
      <c r="AK124" s="250"/>
      <c r="AL124" s="250"/>
      <c r="AM124" s="250"/>
      <c r="AN124" s="250"/>
      <c r="AO124" s="250"/>
    </row>
    <row r="125" spans="1:41" ht="15">
      <c r="A125" s="250"/>
      <c r="B125" s="229"/>
      <c r="C125" s="250"/>
      <c r="D125" s="250"/>
      <c r="E125" s="250"/>
      <c r="F125" s="250"/>
      <c r="G125" s="250"/>
      <c r="H125" s="250"/>
      <c r="I125" s="250"/>
      <c r="J125" s="250"/>
      <c r="K125" s="250"/>
      <c r="L125" s="250"/>
      <c r="M125" s="250"/>
      <c r="N125" s="250"/>
      <c r="O125" s="250"/>
      <c r="P125" s="250"/>
      <c r="Q125" s="250"/>
      <c r="R125" s="250"/>
      <c r="S125" s="250"/>
      <c r="T125" s="250"/>
      <c r="U125" s="250"/>
      <c r="V125" s="250"/>
      <c r="W125" s="250"/>
      <c r="X125" s="250"/>
      <c r="Y125" s="250"/>
      <c r="Z125" s="250"/>
      <c r="AA125" s="250"/>
      <c r="AB125" s="250"/>
      <c r="AC125" s="250"/>
      <c r="AD125" s="250"/>
      <c r="AE125" s="250"/>
      <c r="AF125" s="250"/>
      <c r="AG125" s="250"/>
      <c r="AH125" s="250"/>
      <c r="AI125" s="250"/>
      <c r="AJ125" s="250"/>
      <c r="AK125" s="250"/>
      <c r="AL125" s="250"/>
      <c r="AM125" s="250"/>
      <c r="AN125" s="250"/>
      <c r="AO125" s="250"/>
    </row>
    <row r="126" spans="1:41" ht="15">
      <c r="A126" s="250"/>
      <c r="B126" s="229"/>
      <c r="C126" s="250"/>
      <c r="D126" s="250"/>
      <c r="E126" s="250"/>
      <c r="F126" s="250"/>
      <c r="G126" s="250"/>
      <c r="H126" s="250"/>
      <c r="I126" s="250"/>
      <c r="J126" s="250"/>
      <c r="K126" s="250"/>
      <c r="L126" s="250"/>
      <c r="M126" s="250"/>
      <c r="N126" s="250"/>
      <c r="O126" s="250"/>
      <c r="P126" s="250"/>
      <c r="Q126" s="250"/>
      <c r="R126" s="250"/>
      <c r="S126" s="250"/>
      <c r="T126" s="250"/>
      <c r="U126" s="250"/>
      <c r="V126" s="250"/>
      <c r="W126" s="250"/>
      <c r="X126" s="250"/>
      <c r="Y126" s="250"/>
      <c r="Z126" s="250"/>
      <c r="AA126" s="250"/>
      <c r="AB126" s="250"/>
      <c r="AC126" s="250"/>
      <c r="AD126" s="250"/>
      <c r="AE126" s="250"/>
      <c r="AF126" s="250"/>
      <c r="AG126" s="250"/>
      <c r="AH126" s="250"/>
      <c r="AI126" s="250"/>
      <c r="AJ126" s="250"/>
      <c r="AK126" s="250"/>
      <c r="AL126" s="250"/>
      <c r="AM126" s="250"/>
      <c r="AN126" s="250"/>
      <c r="AO126" s="250"/>
    </row>
    <row r="127" spans="1:41" ht="15">
      <c r="A127" s="250"/>
      <c r="B127" s="229"/>
      <c r="C127" s="250"/>
      <c r="D127" s="250"/>
      <c r="E127" s="250"/>
      <c r="F127" s="250"/>
      <c r="G127" s="250"/>
      <c r="H127" s="250"/>
      <c r="I127" s="250"/>
      <c r="J127" s="250"/>
      <c r="K127" s="250"/>
      <c r="L127" s="250"/>
      <c r="M127" s="250"/>
      <c r="N127" s="250"/>
      <c r="O127" s="250"/>
      <c r="P127" s="250"/>
      <c r="Q127" s="250"/>
      <c r="R127" s="250"/>
      <c r="S127" s="250"/>
      <c r="T127" s="250"/>
      <c r="U127" s="250"/>
      <c r="V127" s="250"/>
      <c r="W127" s="250"/>
      <c r="X127" s="250"/>
      <c r="Y127" s="250"/>
      <c r="Z127" s="250"/>
      <c r="AA127" s="250"/>
      <c r="AB127" s="250"/>
      <c r="AC127" s="250"/>
      <c r="AD127" s="250"/>
      <c r="AE127" s="250"/>
      <c r="AF127" s="250"/>
      <c r="AG127" s="250"/>
      <c r="AH127" s="250"/>
      <c r="AI127" s="250"/>
      <c r="AJ127" s="250"/>
      <c r="AK127" s="250"/>
      <c r="AL127" s="250"/>
      <c r="AM127" s="250"/>
      <c r="AN127" s="250"/>
      <c r="AO127" s="250"/>
    </row>
    <row r="128" spans="1:41" ht="15">
      <c r="A128" s="250"/>
      <c r="B128" s="229"/>
      <c r="C128" s="250"/>
      <c r="D128" s="250"/>
      <c r="E128" s="250"/>
      <c r="F128" s="250"/>
      <c r="G128" s="250"/>
      <c r="H128" s="250"/>
      <c r="I128" s="250"/>
      <c r="J128" s="250"/>
      <c r="K128" s="250"/>
      <c r="L128" s="250"/>
      <c r="M128" s="250"/>
      <c r="N128" s="250"/>
      <c r="O128" s="250"/>
      <c r="P128" s="250"/>
      <c r="Q128" s="250"/>
      <c r="R128" s="250"/>
      <c r="S128" s="250"/>
      <c r="T128" s="250"/>
      <c r="U128" s="250"/>
      <c r="V128" s="250"/>
      <c r="W128" s="250"/>
      <c r="X128" s="250"/>
      <c r="Y128" s="250"/>
      <c r="Z128" s="250"/>
      <c r="AA128" s="250"/>
      <c r="AB128" s="250"/>
      <c r="AC128" s="250"/>
      <c r="AD128" s="250"/>
      <c r="AE128" s="250"/>
      <c r="AF128" s="250"/>
      <c r="AG128" s="250"/>
      <c r="AH128" s="250"/>
      <c r="AI128" s="250"/>
      <c r="AJ128" s="250"/>
      <c r="AK128" s="250"/>
      <c r="AL128" s="250"/>
      <c r="AM128" s="250"/>
      <c r="AN128" s="250"/>
      <c r="AO128" s="250"/>
    </row>
    <row r="129" spans="1:41" ht="15">
      <c r="A129" s="250"/>
      <c r="B129" s="229"/>
      <c r="C129" s="250"/>
      <c r="D129" s="250"/>
      <c r="E129" s="250"/>
      <c r="F129" s="250"/>
      <c r="G129" s="250"/>
      <c r="H129" s="250"/>
      <c r="I129" s="250"/>
      <c r="J129" s="250"/>
      <c r="K129" s="250"/>
      <c r="L129" s="250"/>
      <c r="M129" s="250"/>
      <c r="N129" s="250"/>
      <c r="O129" s="250"/>
      <c r="P129" s="250"/>
      <c r="Q129" s="250"/>
      <c r="R129" s="250"/>
      <c r="S129" s="250"/>
      <c r="T129" s="250"/>
      <c r="U129" s="250"/>
      <c r="V129" s="250"/>
      <c r="W129" s="250"/>
      <c r="X129" s="250"/>
      <c r="Y129" s="250"/>
      <c r="Z129" s="250"/>
      <c r="AA129" s="250"/>
      <c r="AB129" s="250"/>
      <c r="AC129" s="250"/>
      <c r="AD129" s="250"/>
      <c r="AE129" s="250"/>
      <c r="AF129" s="250"/>
      <c r="AG129" s="250"/>
      <c r="AH129" s="250"/>
      <c r="AI129" s="250"/>
      <c r="AJ129" s="250"/>
      <c r="AK129" s="250"/>
      <c r="AL129" s="250"/>
      <c r="AM129" s="250"/>
      <c r="AN129" s="250"/>
      <c r="AO129" s="250"/>
    </row>
    <row r="130" spans="1:41" ht="15">
      <c r="A130" s="250"/>
      <c r="B130" s="229"/>
      <c r="C130" s="250"/>
      <c r="D130" s="250"/>
      <c r="E130" s="250"/>
      <c r="F130" s="250"/>
      <c r="G130" s="250"/>
      <c r="H130" s="250"/>
      <c r="I130" s="250"/>
      <c r="J130" s="250"/>
      <c r="K130" s="250"/>
      <c r="L130" s="250"/>
      <c r="M130" s="250"/>
      <c r="N130" s="250"/>
      <c r="O130" s="250"/>
      <c r="P130" s="250"/>
      <c r="Q130" s="250"/>
      <c r="R130" s="250"/>
      <c r="S130" s="250"/>
      <c r="T130" s="250"/>
      <c r="U130" s="250"/>
      <c r="V130" s="250"/>
      <c r="W130" s="250"/>
      <c r="X130" s="250"/>
      <c r="Y130" s="250"/>
      <c r="Z130" s="250"/>
      <c r="AA130" s="250"/>
      <c r="AB130" s="250"/>
      <c r="AC130" s="250"/>
      <c r="AD130" s="250"/>
      <c r="AE130" s="250"/>
      <c r="AF130" s="250"/>
      <c r="AG130" s="250"/>
      <c r="AH130" s="250"/>
      <c r="AI130" s="250"/>
      <c r="AJ130" s="250"/>
      <c r="AK130" s="250"/>
      <c r="AL130" s="250"/>
      <c r="AM130" s="250"/>
      <c r="AN130" s="250"/>
      <c r="AO130" s="250"/>
    </row>
    <row r="131" spans="1:41" ht="15">
      <c r="A131" s="250"/>
      <c r="B131" s="229"/>
      <c r="C131" s="250"/>
      <c r="D131" s="250"/>
      <c r="E131" s="250"/>
      <c r="F131" s="250"/>
      <c r="G131" s="250"/>
      <c r="H131" s="250"/>
      <c r="I131" s="250"/>
      <c r="J131" s="250"/>
      <c r="K131" s="250"/>
      <c r="L131" s="250"/>
      <c r="M131" s="250"/>
      <c r="N131" s="250"/>
      <c r="O131" s="250"/>
      <c r="P131" s="250"/>
      <c r="Q131" s="250"/>
      <c r="R131" s="250"/>
      <c r="S131" s="250"/>
      <c r="T131" s="250"/>
      <c r="U131" s="250"/>
      <c r="V131" s="250"/>
      <c r="W131" s="250"/>
      <c r="X131" s="250"/>
      <c r="Y131" s="250"/>
      <c r="Z131" s="250"/>
      <c r="AA131" s="250"/>
      <c r="AB131" s="250"/>
      <c r="AC131" s="250"/>
      <c r="AD131" s="250"/>
      <c r="AE131" s="250"/>
      <c r="AF131" s="250"/>
      <c r="AG131" s="250"/>
      <c r="AH131" s="250"/>
      <c r="AI131" s="250"/>
      <c r="AJ131" s="250"/>
      <c r="AK131" s="250"/>
      <c r="AL131" s="250"/>
      <c r="AM131" s="250"/>
      <c r="AN131" s="250"/>
      <c r="AO131" s="250"/>
    </row>
    <row r="132" spans="1:41" ht="15">
      <c r="A132" s="250"/>
      <c r="B132" s="229"/>
      <c r="C132" s="250"/>
      <c r="D132" s="250"/>
      <c r="E132" s="250"/>
      <c r="F132" s="250"/>
      <c r="G132" s="250"/>
      <c r="H132" s="250"/>
      <c r="I132" s="250"/>
      <c r="J132" s="250"/>
      <c r="K132" s="250"/>
      <c r="L132" s="250"/>
      <c r="M132" s="250"/>
      <c r="N132" s="250"/>
      <c r="O132" s="250"/>
      <c r="P132" s="250"/>
      <c r="Q132" s="250"/>
      <c r="R132" s="250"/>
      <c r="S132" s="250"/>
      <c r="T132" s="250"/>
      <c r="U132" s="250"/>
      <c r="V132" s="250"/>
      <c r="W132" s="250"/>
      <c r="X132" s="250"/>
      <c r="Y132" s="250"/>
      <c r="Z132" s="250"/>
      <c r="AA132" s="250"/>
      <c r="AB132" s="250"/>
      <c r="AC132" s="250"/>
      <c r="AD132" s="250"/>
      <c r="AE132" s="250"/>
      <c r="AF132" s="250"/>
      <c r="AG132" s="250"/>
      <c r="AH132" s="250"/>
      <c r="AI132" s="250"/>
      <c r="AJ132" s="250"/>
      <c r="AK132" s="250"/>
      <c r="AL132" s="250"/>
      <c r="AM132" s="250"/>
      <c r="AN132" s="250"/>
      <c r="AO132" s="250"/>
    </row>
    <row r="133" spans="1:41" ht="15">
      <c r="A133" s="250"/>
      <c r="B133" s="229"/>
      <c r="C133" s="250"/>
      <c r="D133" s="250"/>
      <c r="E133" s="250"/>
      <c r="F133" s="250"/>
      <c r="G133" s="250"/>
      <c r="H133" s="250"/>
      <c r="I133" s="250"/>
      <c r="J133" s="250"/>
      <c r="K133" s="250"/>
      <c r="L133" s="250"/>
      <c r="M133" s="250"/>
      <c r="N133" s="250"/>
      <c r="O133" s="250"/>
      <c r="P133" s="250"/>
      <c r="Q133" s="250"/>
      <c r="R133" s="250"/>
      <c r="S133" s="250"/>
      <c r="T133" s="250"/>
      <c r="U133" s="250"/>
      <c r="V133" s="250"/>
      <c r="W133" s="250"/>
      <c r="X133" s="250"/>
      <c r="Y133" s="250"/>
      <c r="Z133" s="250"/>
      <c r="AA133" s="250"/>
      <c r="AB133" s="250"/>
      <c r="AC133" s="250"/>
      <c r="AD133" s="250"/>
      <c r="AE133" s="250"/>
      <c r="AF133" s="250"/>
      <c r="AG133" s="250"/>
      <c r="AH133" s="250"/>
      <c r="AI133" s="250"/>
      <c r="AJ133" s="250"/>
      <c r="AK133" s="250"/>
      <c r="AL133" s="250"/>
      <c r="AM133" s="250"/>
      <c r="AN133" s="250"/>
      <c r="AO133" s="250"/>
    </row>
    <row r="134" spans="1:41" ht="15">
      <c r="A134" s="250"/>
      <c r="B134" s="229"/>
      <c r="C134" s="250"/>
      <c r="D134" s="250"/>
      <c r="E134" s="250"/>
      <c r="F134" s="250"/>
      <c r="G134" s="250"/>
      <c r="H134" s="250"/>
      <c r="I134" s="250"/>
      <c r="J134" s="250"/>
      <c r="K134" s="250"/>
      <c r="L134" s="250"/>
      <c r="M134" s="250"/>
      <c r="N134" s="250"/>
      <c r="O134" s="250"/>
      <c r="P134" s="250"/>
      <c r="Q134" s="250"/>
      <c r="R134" s="250"/>
      <c r="S134" s="250"/>
      <c r="T134" s="250"/>
      <c r="U134" s="250"/>
      <c r="V134" s="250"/>
      <c r="W134" s="250"/>
      <c r="X134" s="250"/>
      <c r="Y134" s="250"/>
      <c r="Z134" s="250"/>
      <c r="AA134" s="250"/>
      <c r="AB134" s="250"/>
      <c r="AC134" s="250"/>
      <c r="AD134" s="250"/>
      <c r="AE134" s="250"/>
      <c r="AF134" s="250"/>
      <c r="AG134" s="250"/>
      <c r="AH134" s="250"/>
      <c r="AI134" s="250"/>
      <c r="AJ134" s="250"/>
      <c r="AK134" s="250"/>
      <c r="AL134" s="250"/>
      <c r="AM134" s="250"/>
      <c r="AN134" s="250"/>
      <c r="AO134" s="250"/>
    </row>
    <row r="135" spans="1:41" ht="15">
      <c r="A135" s="250"/>
      <c r="B135" s="229"/>
      <c r="C135" s="250"/>
      <c r="D135" s="250"/>
      <c r="E135" s="250"/>
      <c r="F135" s="250"/>
      <c r="G135" s="250"/>
      <c r="H135" s="250"/>
      <c r="I135" s="250"/>
      <c r="J135" s="250"/>
      <c r="K135" s="250"/>
      <c r="L135" s="250"/>
      <c r="M135" s="250"/>
      <c r="N135" s="250"/>
      <c r="O135" s="250"/>
      <c r="P135" s="250"/>
      <c r="Q135" s="250"/>
      <c r="R135" s="250"/>
      <c r="S135" s="250"/>
      <c r="T135" s="250"/>
      <c r="U135" s="250"/>
      <c r="V135" s="250"/>
      <c r="W135" s="250"/>
      <c r="X135" s="250"/>
      <c r="Y135" s="250"/>
      <c r="Z135" s="250"/>
      <c r="AA135" s="250"/>
      <c r="AB135" s="250"/>
      <c r="AC135" s="250"/>
      <c r="AD135" s="250"/>
      <c r="AE135" s="250"/>
      <c r="AF135" s="250"/>
      <c r="AG135" s="250"/>
      <c r="AH135" s="250"/>
      <c r="AI135" s="250"/>
      <c r="AJ135" s="250"/>
      <c r="AK135" s="250"/>
      <c r="AL135" s="250"/>
      <c r="AM135" s="250"/>
      <c r="AN135" s="250"/>
      <c r="AO135" s="250"/>
    </row>
    <row r="136" spans="1:41" ht="15">
      <c r="A136" s="250"/>
      <c r="B136" s="229"/>
      <c r="C136" s="250"/>
      <c r="D136" s="250"/>
      <c r="E136" s="250"/>
      <c r="F136" s="250"/>
      <c r="G136" s="250"/>
      <c r="H136" s="250"/>
      <c r="I136" s="250"/>
      <c r="J136" s="250"/>
      <c r="K136" s="250"/>
      <c r="L136" s="250"/>
      <c r="M136" s="250"/>
      <c r="N136" s="250"/>
      <c r="O136" s="250"/>
      <c r="P136" s="250"/>
      <c r="Q136" s="250"/>
      <c r="R136" s="250"/>
      <c r="S136" s="250"/>
      <c r="T136" s="250"/>
      <c r="U136" s="250"/>
      <c r="V136" s="250"/>
      <c r="W136" s="250"/>
      <c r="X136" s="250"/>
      <c r="Y136" s="250"/>
      <c r="Z136" s="250"/>
      <c r="AA136" s="250"/>
      <c r="AB136" s="250"/>
      <c r="AC136" s="250"/>
      <c r="AD136" s="250"/>
      <c r="AE136" s="250"/>
      <c r="AF136" s="250"/>
      <c r="AG136" s="250"/>
      <c r="AH136" s="250"/>
      <c r="AI136" s="250"/>
      <c r="AJ136" s="250"/>
      <c r="AK136" s="250"/>
      <c r="AL136" s="250"/>
      <c r="AM136" s="250"/>
      <c r="AN136" s="250"/>
      <c r="AO136" s="250"/>
    </row>
    <row r="137" spans="1:41" ht="15">
      <c r="A137" s="250"/>
      <c r="B137" s="229"/>
      <c r="C137" s="250"/>
      <c r="D137" s="250"/>
      <c r="E137" s="250"/>
      <c r="F137" s="250"/>
      <c r="G137" s="250"/>
      <c r="H137" s="250"/>
      <c r="I137" s="250"/>
      <c r="J137" s="250"/>
      <c r="K137" s="250"/>
      <c r="L137" s="250"/>
      <c r="M137" s="250"/>
      <c r="N137" s="250"/>
      <c r="O137" s="250"/>
      <c r="P137" s="250"/>
      <c r="Q137" s="250"/>
      <c r="R137" s="250"/>
      <c r="S137" s="250"/>
      <c r="T137" s="250"/>
      <c r="U137" s="250"/>
      <c r="V137" s="250"/>
      <c r="W137" s="250"/>
      <c r="X137" s="250"/>
      <c r="Y137" s="250"/>
      <c r="Z137" s="250"/>
      <c r="AA137" s="250"/>
      <c r="AB137" s="250"/>
      <c r="AC137" s="250"/>
      <c r="AD137" s="250"/>
      <c r="AE137" s="250"/>
      <c r="AF137" s="250"/>
      <c r="AG137" s="250"/>
      <c r="AH137" s="250"/>
      <c r="AI137" s="250"/>
      <c r="AJ137" s="250"/>
      <c r="AK137" s="250"/>
      <c r="AL137" s="250"/>
      <c r="AM137" s="250"/>
      <c r="AN137" s="250"/>
      <c r="AO137" s="250"/>
    </row>
    <row r="138" spans="1:41" ht="15">
      <c r="A138" s="250"/>
      <c r="B138" s="229"/>
      <c r="C138" s="250"/>
      <c r="D138" s="250"/>
      <c r="E138" s="250"/>
      <c r="F138" s="250"/>
      <c r="G138" s="250"/>
      <c r="H138" s="250"/>
      <c r="I138" s="250"/>
      <c r="J138" s="250"/>
      <c r="K138" s="250"/>
      <c r="L138" s="250"/>
      <c r="M138" s="250"/>
      <c r="N138" s="250"/>
      <c r="O138" s="250"/>
      <c r="P138" s="250"/>
      <c r="Q138" s="250"/>
      <c r="R138" s="250"/>
      <c r="S138" s="250"/>
      <c r="T138" s="250"/>
      <c r="U138" s="250"/>
      <c r="V138" s="250"/>
      <c r="W138" s="250"/>
      <c r="X138" s="250"/>
      <c r="Y138" s="250"/>
      <c r="Z138" s="250"/>
      <c r="AA138" s="250"/>
      <c r="AB138" s="250"/>
      <c r="AC138" s="250"/>
      <c r="AD138" s="250"/>
      <c r="AE138" s="250"/>
      <c r="AF138" s="250"/>
      <c r="AG138" s="250"/>
      <c r="AH138" s="250"/>
      <c r="AI138" s="250"/>
      <c r="AJ138" s="250"/>
      <c r="AK138" s="250"/>
      <c r="AL138" s="250"/>
      <c r="AM138" s="250"/>
      <c r="AN138" s="250"/>
      <c r="AO138" s="250"/>
    </row>
    <row r="139" spans="1:41" ht="15">
      <c r="A139" s="250"/>
      <c r="B139" s="229"/>
      <c r="C139" s="250"/>
      <c r="D139" s="250"/>
      <c r="E139" s="250"/>
      <c r="F139" s="250"/>
      <c r="G139" s="250"/>
      <c r="H139" s="250"/>
      <c r="I139" s="250"/>
      <c r="J139" s="250"/>
      <c r="K139" s="250"/>
      <c r="L139" s="250"/>
      <c r="M139" s="250"/>
      <c r="N139" s="250"/>
      <c r="O139" s="250"/>
      <c r="P139" s="250"/>
      <c r="Q139" s="250"/>
      <c r="R139" s="250"/>
      <c r="S139" s="250"/>
      <c r="T139" s="250"/>
      <c r="U139" s="250"/>
      <c r="V139" s="250"/>
      <c r="W139" s="250"/>
      <c r="X139" s="250"/>
      <c r="Y139" s="250"/>
      <c r="Z139" s="250"/>
      <c r="AA139" s="250"/>
      <c r="AB139" s="250"/>
      <c r="AC139" s="250"/>
      <c r="AD139" s="250"/>
      <c r="AE139" s="250"/>
      <c r="AF139" s="250"/>
      <c r="AG139" s="250"/>
      <c r="AH139" s="250"/>
      <c r="AI139" s="250"/>
      <c r="AJ139" s="250"/>
      <c r="AK139" s="250"/>
      <c r="AL139" s="250"/>
      <c r="AM139" s="250"/>
      <c r="AN139" s="250"/>
      <c r="AO139" s="250"/>
    </row>
    <row r="140" spans="1:41" ht="15">
      <c r="A140" s="250"/>
      <c r="B140" s="229"/>
      <c r="C140" s="250"/>
      <c r="D140" s="250"/>
      <c r="E140" s="250"/>
      <c r="F140" s="250"/>
      <c r="G140" s="250"/>
      <c r="H140" s="250"/>
      <c r="I140" s="250"/>
      <c r="J140" s="250"/>
      <c r="K140" s="250"/>
      <c r="L140" s="250"/>
      <c r="M140" s="250"/>
      <c r="N140" s="250"/>
      <c r="O140" s="250"/>
      <c r="P140" s="250"/>
      <c r="Q140" s="250"/>
      <c r="R140" s="250"/>
      <c r="S140" s="250"/>
      <c r="T140" s="250"/>
      <c r="U140" s="250"/>
      <c r="V140" s="250"/>
      <c r="W140" s="250"/>
      <c r="X140" s="250"/>
      <c r="Y140" s="250"/>
      <c r="Z140" s="250"/>
      <c r="AA140" s="250"/>
      <c r="AB140" s="250"/>
      <c r="AC140" s="250"/>
      <c r="AD140" s="250"/>
      <c r="AE140" s="250"/>
      <c r="AF140" s="250"/>
      <c r="AG140" s="250"/>
      <c r="AH140" s="250"/>
      <c r="AI140" s="250"/>
      <c r="AJ140" s="250"/>
      <c r="AK140" s="250"/>
      <c r="AL140" s="250"/>
      <c r="AM140" s="250"/>
      <c r="AN140" s="250"/>
      <c r="AO140" s="250"/>
    </row>
    <row r="141" spans="1:41" ht="15">
      <c r="A141" s="250"/>
      <c r="B141" s="229"/>
      <c r="C141" s="250"/>
      <c r="D141" s="250"/>
      <c r="E141" s="250"/>
      <c r="F141" s="250"/>
      <c r="G141" s="250"/>
      <c r="H141" s="250"/>
      <c r="I141" s="250"/>
      <c r="J141" s="250"/>
      <c r="K141" s="250"/>
      <c r="L141" s="250"/>
      <c r="M141" s="250"/>
      <c r="N141" s="250"/>
      <c r="O141" s="250"/>
      <c r="P141" s="250"/>
      <c r="Q141" s="250"/>
      <c r="R141" s="250"/>
      <c r="S141" s="250"/>
      <c r="T141" s="250"/>
      <c r="U141" s="250"/>
      <c r="V141" s="250"/>
      <c r="W141" s="250"/>
      <c r="X141" s="250"/>
      <c r="Y141" s="250"/>
      <c r="Z141" s="250"/>
      <c r="AA141" s="250"/>
      <c r="AB141" s="250"/>
      <c r="AC141" s="250"/>
      <c r="AD141" s="250"/>
      <c r="AE141" s="250"/>
      <c r="AF141" s="250"/>
      <c r="AG141" s="250"/>
      <c r="AH141" s="250"/>
      <c r="AI141" s="250"/>
      <c r="AJ141" s="250"/>
      <c r="AK141" s="250"/>
      <c r="AL141" s="250"/>
      <c r="AM141" s="250"/>
      <c r="AN141" s="250"/>
      <c r="AO141" s="250"/>
    </row>
    <row r="142" spans="1:41" ht="15">
      <c r="A142" s="250"/>
      <c r="B142" s="229"/>
      <c r="C142" s="250"/>
      <c r="D142" s="250"/>
      <c r="E142" s="250"/>
      <c r="F142" s="250"/>
      <c r="G142" s="250"/>
      <c r="H142" s="250"/>
      <c r="I142" s="250"/>
      <c r="J142" s="250"/>
      <c r="K142" s="250"/>
      <c r="L142" s="250"/>
      <c r="M142" s="250"/>
      <c r="N142" s="250"/>
      <c r="O142" s="250"/>
      <c r="P142" s="250"/>
      <c r="Q142" s="250"/>
      <c r="R142" s="250"/>
      <c r="S142" s="250"/>
      <c r="T142" s="250"/>
      <c r="U142" s="250"/>
      <c r="V142" s="250"/>
      <c r="W142" s="250"/>
      <c r="X142" s="250"/>
      <c r="Y142" s="250"/>
      <c r="Z142" s="250"/>
      <c r="AA142" s="250"/>
      <c r="AB142" s="250"/>
      <c r="AC142" s="250"/>
      <c r="AD142" s="250"/>
      <c r="AE142" s="250"/>
      <c r="AF142" s="250"/>
      <c r="AG142" s="250"/>
      <c r="AH142" s="250"/>
      <c r="AI142" s="250"/>
      <c r="AJ142" s="250"/>
      <c r="AK142" s="250"/>
      <c r="AL142" s="250"/>
      <c r="AM142" s="250"/>
      <c r="AN142" s="250"/>
      <c r="AO142" s="250"/>
    </row>
    <row r="143" spans="1:41" ht="15">
      <c r="A143" s="250"/>
      <c r="B143" s="229"/>
      <c r="C143" s="250"/>
      <c r="D143" s="250"/>
      <c r="E143" s="250"/>
      <c r="F143" s="250"/>
      <c r="G143" s="250"/>
      <c r="H143" s="250"/>
      <c r="I143" s="250"/>
      <c r="J143" s="250"/>
      <c r="K143" s="250"/>
      <c r="L143" s="250"/>
      <c r="M143" s="250"/>
      <c r="N143" s="250"/>
      <c r="O143" s="250"/>
      <c r="P143" s="250"/>
      <c r="Q143" s="250"/>
      <c r="R143" s="250"/>
      <c r="S143" s="250"/>
      <c r="T143" s="250"/>
      <c r="U143" s="250"/>
      <c r="V143" s="250"/>
      <c r="W143" s="250"/>
      <c r="X143" s="250"/>
      <c r="Y143" s="250"/>
      <c r="Z143" s="250"/>
      <c r="AA143" s="250"/>
      <c r="AB143" s="250"/>
      <c r="AC143" s="250"/>
      <c r="AD143" s="250"/>
      <c r="AE143" s="250"/>
      <c r="AF143" s="250"/>
      <c r="AG143" s="250"/>
      <c r="AH143" s="250"/>
      <c r="AI143" s="250"/>
      <c r="AJ143" s="250"/>
      <c r="AK143" s="250"/>
      <c r="AL143" s="250"/>
      <c r="AM143" s="250"/>
      <c r="AN143" s="250"/>
      <c r="AO143" s="250"/>
    </row>
    <row r="144" spans="1:41" ht="15">
      <c r="A144" s="250"/>
      <c r="B144" s="229"/>
      <c r="C144" s="250"/>
      <c r="D144" s="250"/>
      <c r="E144" s="250"/>
      <c r="F144" s="250"/>
      <c r="G144" s="250"/>
      <c r="H144" s="250"/>
      <c r="I144" s="250"/>
      <c r="J144" s="250"/>
      <c r="K144" s="250"/>
      <c r="L144" s="250"/>
      <c r="M144" s="250"/>
      <c r="N144" s="250"/>
      <c r="O144" s="250"/>
      <c r="P144" s="250"/>
      <c r="Q144" s="250"/>
      <c r="R144" s="250"/>
      <c r="S144" s="250"/>
      <c r="T144" s="250"/>
      <c r="U144" s="250"/>
      <c r="V144" s="250"/>
      <c r="W144" s="250"/>
      <c r="X144" s="250"/>
      <c r="Y144" s="250"/>
      <c r="Z144" s="250"/>
      <c r="AA144" s="250"/>
      <c r="AB144" s="250"/>
      <c r="AC144" s="250"/>
      <c r="AD144" s="250"/>
      <c r="AE144" s="250"/>
      <c r="AF144" s="250"/>
      <c r="AG144" s="250"/>
      <c r="AH144" s="250"/>
      <c r="AI144" s="250"/>
      <c r="AJ144" s="250"/>
      <c r="AK144" s="250"/>
      <c r="AL144" s="250"/>
      <c r="AM144" s="250"/>
      <c r="AN144" s="250"/>
      <c r="AO144" s="250"/>
    </row>
    <row r="145" spans="1:41" ht="15">
      <c r="A145" s="250"/>
      <c r="B145" s="229"/>
      <c r="C145" s="250"/>
      <c r="D145" s="250"/>
      <c r="E145" s="250"/>
      <c r="F145" s="250"/>
      <c r="G145" s="250"/>
      <c r="H145" s="250"/>
      <c r="I145" s="250"/>
      <c r="J145" s="250"/>
      <c r="K145" s="250"/>
      <c r="L145" s="250"/>
      <c r="M145" s="250"/>
      <c r="N145" s="250"/>
      <c r="O145" s="250"/>
      <c r="P145" s="250"/>
      <c r="Q145" s="250"/>
      <c r="R145" s="250"/>
      <c r="S145" s="250"/>
      <c r="T145" s="250"/>
      <c r="U145" s="250"/>
      <c r="V145" s="250"/>
      <c r="W145" s="250"/>
      <c r="X145" s="250"/>
      <c r="Y145" s="250"/>
      <c r="Z145" s="250"/>
      <c r="AA145" s="250"/>
      <c r="AB145" s="250"/>
      <c r="AC145" s="250"/>
      <c r="AD145" s="250"/>
      <c r="AE145" s="250"/>
      <c r="AF145" s="250"/>
      <c r="AG145" s="250"/>
      <c r="AH145" s="250"/>
      <c r="AI145" s="250"/>
      <c r="AJ145" s="250"/>
      <c r="AK145" s="250"/>
      <c r="AL145" s="250"/>
      <c r="AM145" s="250"/>
      <c r="AN145" s="250"/>
      <c r="AO145" s="250"/>
    </row>
    <row r="146" spans="1:41" ht="15">
      <c r="A146" s="250"/>
      <c r="B146" s="229"/>
      <c r="C146" s="250"/>
      <c r="D146" s="250"/>
      <c r="E146" s="250"/>
      <c r="F146" s="250"/>
      <c r="G146" s="250"/>
      <c r="H146" s="250"/>
      <c r="I146" s="250"/>
      <c r="J146" s="250"/>
      <c r="K146" s="250"/>
      <c r="L146" s="250"/>
      <c r="M146" s="250"/>
      <c r="N146" s="250"/>
      <c r="O146" s="250"/>
      <c r="P146" s="250"/>
      <c r="Q146" s="250"/>
      <c r="R146" s="250"/>
      <c r="S146" s="250"/>
      <c r="T146" s="250"/>
      <c r="U146" s="250"/>
      <c r="V146" s="250"/>
      <c r="W146" s="250"/>
      <c r="X146" s="250"/>
      <c r="Y146" s="250"/>
      <c r="Z146" s="250"/>
      <c r="AA146" s="250"/>
      <c r="AB146" s="250"/>
      <c r="AC146" s="250"/>
      <c r="AD146" s="250"/>
      <c r="AE146" s="250"/>
      <c r="AF146" s="250"/>
      <c r="AG146" s="250"/>
      <c r="AH146" s="250"/>
      <c r="AI146" s="250"/>
      <c r="AJ146" s="250"/>
      <c r="AK146" s="250"/>
      <c r="AL146" s="250"/>
      <c r="AM146" s="250"/>
      <c r="AN146" s="250"/>
      <c r="AO146" s="250"/>
    </row>
    <row r="147" spans="1:41" ht="15">
      <c r="A147" s="250"/>
      <c r="B147" s="229"/>
      <c r="C147" s="250"/>
      <c r="D147" s="250"/>
      <c r="E147" s="250"/>
      <c r="F147" s="250"/>
      <c r="G147" s="250"/>
      <c r="H147" s="250"/>
      <c r="I147" s="250"/>
      <c r="J147" s="250"/>
      <c r="K147" s="250"/>
      <c r="L147" s="250"/>
      <c r="M147" s="250"/>
      <c r="N147" s="250"/>
      <c r="O147" s="250"/>
      <c r="P147" s="250"/>
      <c r="Q147" s="250"/>
      <c r="R147" s="250"/>
      <c r="S147" s="250"/>
      <c r="T147" s="250"/>
      <c r="U147" s="250"/>
      <c r="V147" s="250"/>
      <c r="W147" s="250"/>
      <c r="X147" s="250"/>
      <c r="Y147" s="250"/>
      <c r="Z147" s="250"/>
      <c r="AA147" s="250"/>
      <c r="AB147" s="250"/>
      <c r="AC147" s="250"/>
      <c r="AD147" s="250"/>
      <c r="AE147" s="250"/>
      <c r="AF147" s="250"/>
      <c r="AG147" s="250"/>
      <c r="AH147" s="250"/>
      <c r="AI147" s="250"/>
      <c r="AJ147" s="250"/>
      <c r="AK147" s="250"/>
      <c r="AL147" s="250"/>
      <c r="AM147" s="250"/>
      <c r="AN147" s="250"/>
      <c r="AO147" s="250"/>
    </row>
    <row r="148" spans="1:41" ht="15">
      <c r="A148" s="250"/>
      <c r="B148" s="229"/>
      <c r="C148" s="250"/>
      <c r="D148" s="250"/>
      <c r="E148" s="250"/>
      <c r="F148" s="250"/>
      <c r="G148" s="250"/>
      <c r="H148" s="250"/>
      <c r="I148" s="250"/>
      <c r="J148" s="250"/>
      <c r="K148" s="250"/>
      <c r="L148" s="250"/>
      <c r="M148" s="250"/>
      <c r="N148" s="250"/>
      <c r="O148" s="250"/>
      <c r="P148" s="250"/>
      <c r="Q148" s="250"/>
      <c r="R148" s="250"/>
      <c r="S148" s="250"/>
      <c r="T148" s="250"/>
      <c r="U148" s="250"/>
      <c r="V148" s="250"/>
      <c r="W148" s="250"/>
      <c r="X148" s="250"/>
      <c r="Y148" s="250"/>
      <c r="Z148" s="250"/>
      <c r="AA148" s="250"/>
      <c r="AB148" s="250"/>
      <c r="AC148" s="250"/>
      <c r="AD148" s="250"/>
      <c r="AE148" s="250"/>
      <c r="AF148" s="250"/>
      <c r="AG148" s="250"/>
      <c r="AH148" s="250"/>
      <c r="AI148" s="250"/>
      <c r="AJ148" s="250"/>
      <c r="AK148" s="250"/>
      <c r="AL148" s="250"/>
      <c r="AM148" s="250"/>
      <c r="AN148" s="250"/>
      <c r="AO148" s="250"/>
    </row>
    <row r="149" spans="1:41" ht="15">
      <c r="A149" s="250"/>
      <c r="B149" s="229"/>
      <c r="C149" s="250"/>
      <c r="D149" s="250"/>
      <c r="E149" s="250"/>
      <c r="F149" s="250"/>
      <c r="G149" s="250"/>
      <c r="H149" s="250"/>
      <c r="I149" s="250"/>
      <c r="J149" s="250"/>
      <c r="K149" s="250"/>
      <c r="L149" s="250"/>
      <c r="M149" s="250"/>
      <c r="N149" s="250"/>
      <c r="O149" s="250"/>
      <c r="P149" s="250"/>
      <c r="Q149" s="250"/>
      <c r="R149" s="250"/>
      <c r="S149" s="250"/>
      <c r="T149" s="250"/>
      <c r="U149" s="250"/>
      <c r="V149" s="250"/>
      <c r="W149" s="250"/>
      <c r="X149" s="250"/>
      <c r="Y149" s="250"/>
      <c r="Z149" s="250"/>
      <c r="AA149" s="250"/>
      <c r="AB149" s="250"/>
      <c r="AC149" s="250"/>
      <c r="AD149" s="250"/>
      <c r="AE149" s="250"/>
      <c r="AF149" s="250"/>
      <c r="AG149" s="250"/>
      <c r="AH149" s="250"/>
      <c r="AI149" s="250"/>
      <c r="AJ149" s="250"/>
      <c r="AK149" s="250"/>
      <c r="AL149" s="250"/>
      <c r="AM149" s="250"/>
      <c r="AN149" s="250"/>
      <c r="AO149" s="250"/>
    </row>
    <row r="150" spans="1:41" ht="15">
      <c r="A150" s="250"/>
      <c r="B150" s="229"/>
      <c r="C150" s="250"/>
      <c r="D150" s="250"/>
      <c r="E150" s="250"/>
      <c r="F150" s="250"/>
      <c r="G150" s="250"/>
      <c r="H150" s="250"/>
      <c r="I150" s="250"/>
      <c r="J150" s="250"/>
      <c r="K150" s="250"/>
      <c r="L150" s="250"/>
      <c r="M150" s="250"/>
      <c r="N150" s="250"/>
      <c r="O150" s="250"/>
      <c r="P150" s="250"/>
      <c r="Q150" s="250"/>
      <c r="R150" s="250"/>
      <c r="S150" s="250"/>
      <c r="T150" s="250"/>
      <c r="U150" s="250"/>
      <c r="V150" s="250"/>
      <c r="W150" s="250"/>
      <c r="X150" s="250"/>
      <c r="Y150" s="250"/>
      <c r="Z150" s="250"/>
      <c r="AA150" s="250"/>
      <c r="AB150" s="250"/>
      <c r="AC150" s="250"/>
      <c r="AD150" s="250"/>
      <c r="AE150" s="250"/>
      <c r="AF150" s="250"/>
      <c r="AG150" s="250"/>
      <c r="AH150" s="250"/>
      <c r="AI150" s="250"/>
      <c r="AJ150" s="250"/>
      <c r="AK150" s="250"/>
      <c r="AL150" s="250"/>
      <c r="AM150" s="250"/>
      <c r="AN150" s="250"/>
      <c r="AO150" s="250"/>
    </row>
    <row r="151" spans="1:41" ht="15">
      <c r="A151" s="250"/>
      <c r="B151" s="229"/>
      <c r="C151" s="250"/>
      <c r="D151" s="250"/>
      <c r="E151" s="250"/>
      <c r="F151" s="250"/>
      <c r="G151" s="250"/>
      <c r="H151" s="250"/>
      <c r="I151" s="250"/>
      <c r="J151" s="250"/>
      <c r="K151" s="250"/>
      <c r="L151" s="250"/>
      <c r="M151" s="250"/>
      <c r="N151" s="250"/>
      <c r="O151" s="250"/>
      <c r="P151" s="250"/>
      <c r="Q151" s="250"/>
      <c r="R151" s="250"/>
      <c r="S151" s="250"/>
      <c r="T151" s="250"/>
      <c r="U151" s="250"/>
      <c r="V151" s="250"/>
      <c r="W151" s="250"/>
      <c r="X151" s="250"/>
      <c r="Y151" s="250"/>
      <c r="Z151" s="250"/>
      <c r="AA151" s="250"/>
      <c r="AB151" s="250"/>
      <c r="AC151" s="250"/>
      <c r="AD151" s="250"/>
      <c r="AE151" s="250"/>
      <c r="AF151" s="250"/>
      <c r="AG151" s="250"/>
      <c r="AH151" s="250"/>
      <c r="AI151" s="250"/>
      <c r="AJ151" s="250"/>
      <c r="AK151" s="250"/>
      <c r="AL151" s="250"/>
      <c r="AM151" s="250"/>
      <c r="AN151" s="250"/>
      <c r="AO151" s="250"/>
    </row>
    <row r="152" spans="1:41" ht="15">
      <c r="A152" s="250"/>
      <c r="B152" s="229"/>
      <c r="C152" s="250"/>
      <c r="D152" s="250"/>
      <c r="E152" s="250"/>
      <c r="F152" s="250"/>
      <c r="G152" s="250"/>
      <c r="H152" s="250"/>
      <c r="I152" s="250"/>
      <c r="J152" s="250"/>
      <c r="K152" s="250"/>
      <c r="L152" s="250"/>
      <c r="M152" s="250"/>
      <c r="N152" s="250"/>
      <c r="O152" s="250"/>
      <c r="P152" s="250"/>
      <c r="Q152" s="250"/>
      <c r="R152" s="250"/>
      <c r="S152" s="250"/>
      <c r="T152" s="250"/>
      <c r="U152" s="250"/>
      <c r="V152" s="250"/>
      <c r="W152" s="250"/>
      <c r="X152" s="250"/>
      <c r="Y152" s="250"/>
      <c r="Z152" s="250"/>
      <c r="AA152" s="250"/>
      <c r="AB152" s="250"/>
      <c r="AC152" s="250"/>
      <c r="AD152" s="250"/>
      <c r="AE152" s="250"/>
      <c r="AF152" s="250"/>
      <c r="AG152" s="250"/>
      <c r="AH152" s="250"/>
      <c r="AI152" s="250"/>
      <c r="AJ152" s="250"/>
      <c r="AK152" s="250"/>
      <c r="AL152" s="250"/>
      <c r="AM152" s="250"/>
      <c r="AN152" s="250"/>
      <c r="AO152" s="250"/>
    </row>
    <row r="153" spans="1:41" ht="15">
      <c r="A153" s="250"/>
      <c r="B153" s="229"/>
      <c r="C153" s="250"/>
      <c r="D153" s="250"/>
      <c r="E153" s="250"/>
      <c r="F153" s="250"/>
      <c r="G153" s="250"/>
      <c r="H153" s="250"/>
      <c r="I153" s="250"/>
      <c r="J153" s="250"/>
      <c r="K153" s="250"/>
      <c r="L153" s="250"/>
      <c r="M153" s="250"/>
      <c r="N153" s="250"/>
      <c r="O153" s="250"/>
      <c r="P153" s="250"/>
      <c r="Q153" s="250"/>
      <c r="R153" s="250"/>
      <c r="S153" s="250"/>
      <c r="T153" s="250"/>
      <c r="U153" s="250"/>
      <c r="V153" s="250"/>
      <c r="W153" s="250"/>
      <c r="X153" s="250"/>
      <c r="Y153" s="250"/>
      <c r="Z153" s="250"/>
      <c r="AA153" s="250"/>
      <c r="AB153" s="250"/>
      <c r="AC153" s="250"/>
      <c r="AD153" s="250"/>
      <c r="AE153" s="250"/>
      <c r="AF153" s="250"/>
      <c r="AG153" s="250"/>
      <c r="AH153" s="250"/>
      <c r="AI153" s="250"/>
      <c r="AJ153" s="250"/>
      <c r="AK153" s="250"/>
      <c r="AL153" s="250"/>
      <c r="AM153" s="250"/>
      <c r="AN153" s="250"/>
      <c r="AO153" s="250"/>
    </row>
    <row r="154" spans="1:41" ht="15">
      <c r="A154" s="250"/>
      <c r="B154" s="229"/>
      <c r="C154" s="250"/>
      <c r="D154" s="250"/>
      <c r="E154" s="250"/>
      <c r="F154" s="250"/>
      <c r="G154" s="250"/>
      <c r="H154" s="250"/>
      <c r="I154" s="250"/>
      <c r="J154" s="250"/>
      <c r="K154" s="250"/>
      <c r="L154" s="250"/>
      <c r="M154" s="250"/>
      <c r="N154" s="250"/>
      <c r="O154" s="250"/>
      <c r="P154" s="250"/>
      <c r="Q154" s="250"/>
      <c r="R154" s="250"/>
      <c r="S154" s="250"/>
      <c r="T154" s="250"/>
      <c r="U154" s="250"/>
      <c r="V154" s="250"/>
      <c r="W154" s="250"/>
      <c r="X154" s="250"/>
      <c r="Y154" s="250"/>
      <c r="Z154" s="250"/>
      <c r="AA154" s="250"/>
      <c r="AB154" s="250"/>
      <c r="AC154" s="250"/>
      <c r="AD154" s="250"/>
      <c r="AE154" s="250"/>
      <c r="AF154" s="250"/>
      <c r="AG154" s="250"/>
      <c r="AH154" s="250"/>
      <c r="AI154" s="250"/>
      <c r="AJ154" s="250"/>
      <c r="AK154" s="250"/>
      <c r="AL154" s="250"/>
      <c r="AM154" s="250"/>
      <c r="AN154" s="250"/>
      <c r="AO154" s="250"/>
    </row>
    <row r="155" spans="1:41" ht="15">
      <c r="A155" s="250"/>
      <c r="B155" s="229"/>
      <c r="C155" s="250"/>
      <c r="D155" s="250"/>
      <c r="E155" s="250"/>
      <c r="F155" s="250"/>
      <c r="G155" s="250"/>
      <c r="H155" s="250"/>
      <c r="I155" s="250"/>
      <c r="J155" s="250"/>
      <c r="K155" s="250"/>
      <c r="L155" s="250"/>
      <c r="M155" s="250"/>
      <c r="N155" s="250"/>
      <c r="O155" s="250"/>
      <c r="P155" s="250"/>
      <c r="Q155" s="250"/>
      <c r="R155" s="250"/>
      <c r="S155" s="250"/>
      <c r="T155" s="250"/>
      <c r="U155" s="250"/>
      <c r="V155" s="250"/>
      <c r="W155" s="250"/>
      <c r="X155" s="250"/>
      <c r="Y155" s="250"/>
      <c r="Z155" s="250"/>
      <c r="AA155" s="250"/>
      <c r="AB155" s="250"/>
      <c r="AC155" s="250"/>
      <c r="AD155" s="250"/>
      <c r="AE155" s="250"/>
      <c r="AF155" s="250"/>
      <c r="AG155" s="250"/>
      <c r="AH155" s="250"/>
      <c r="AI155" s="250"/>
      <c r="AJ155" s="250"/>
      <c r="AK155" s="250"/>
      <c r="AL155" s="250"/>
      <c r="AM155" s="250"/>
      <c r="AN155" s="250"/>
      <c r="AO155" s="250"/>
    </row>
    <row r="156" spans="1:41" ht="15">
      <c r="A156" s="250"/>
      <c r="B156" s="229"/>
      <c r="C156" s="250"/>
      <c r="D156" s="250"/>
      <c r="E156" s="250"/>
      <c r="F156" s="250"/>
      <c r="G156" s="250"/>
      <c r="H156" s="250"/>
      <c r="I156" s="250"/>
      <c r="J156" s="250"/>
      <c r="K156" s="250"/>
      <c r="L156" s="250"/>
      <c r="M156" s="250"/>
      <c r="N156" s="250"/>
      <c r="O156" s="250"/>
      <c r="P156" s="250"/>
      <c r="Q156" s="250"/>
      <c r="R156" s="250"/>
      <c r="S156" s="250"/>
      <c r="T156" s="250"/>
      <c r="U156" s="250"/>
      <c r="V156" s="250"/>
      <c r="W156" s="250"/>
      <c r="X156" s="250"/>
      <c r="Y156" s="250"/>
      <c r="Z156" s="250"/>
      <c r="AA156" s="250"/>
      <c r="AB156" s="250"/>
      <c r="AC156" s="250"/>
      <c r="AD156" s="250"/>
      <c r="AE156" s="250"/>
      <c r="AF156" s="250"/>
      <c r="AG156" s="250"/>
      <c r="AH156" s="250"/>
      <c r="AI156" s="250"/>
      <c r="AJ156" s="250"/>
      <c r="AK156" s="250"/>
      <c r="AL156" s="250"/>
      <c r="AM156" s="250"/>
      <c r="AN156" s="250"/>
      <c r="AO156" s="250"/>
    </row>
    <row r="157" spans="1:41" ht="15">
      <c r="A157" s="250"/>
      <c r="B157" s="229"/>
      <c r="C157" s="250"/>
      <c r="D157" s="250"/>
      <c r="E157" s="250"/>
      <c r="F157" s="250"/>
      <c r="G157" s="250"/>
      <c r="H157" s="250"/>
      <c r="I157" s="250"/>
      <c r="J157" s="250"/>
      <c r="K157" s="250"/>
      <c r="L157" s="250"/>
      <c r="M157" s="250"/>
      <c r="N157" s="250"/>
      <c r="O157" s="250"/>
      <c r="P157" s="250"/>
      <c r="Q157" s="250"/>
      <c r="R157" s="250"/>
      <c r="S157" s="250"/>
      <c r="T157" s="250"/>
      <c r="U157" s="250"/>
      <c r="V157" s="250"/>
      <c r="W157" s="250"/>
      <c r="X157" s="250"/>
      <c r="Y157" s="250"/>
      <c r="Z157" s="250"/>
      <c r="AA157" s="250"/>
      <c r="AB157" s="250"/>
      <c r="AC157" s="250"/>
      <c r="AD157" s="250"/>
      <c r="AE157" s="250"/>
      <c r="AF157" s="250"/>
      <c r="AG157" s="250"/>
      <c r="AH157" s="250"/>
      <c r="AI157" s="250"/>
      <c r="AJ157" s="250"/>
      <c r="AK157" s="250"/>
      <c r="AL157" s="250"/>
      <c r="AM157" s="250"/>
      <c r="AN157" s="250"/>
      <c r="AO157" s="250"/>
    </row>
    <row r="158" spans="1:41" ht="15">
      <c r="A158" s="250"/>
      <c r="B158" s="229"/>
      <c r="C158" s="250"/>
      <c r="D158" s="250"/>
      <c r="E158" s="250"/>
      <c r="F158" s="250"/>
      <c r="G158" s="250"/>
      <c r="H158" s="250"/>
      <c r="I158" s="250"/>
      <c r="J158" s="250"/>
      <c r="K158" s="250"/>
      <c r="L158" s="250"/>
      <c r="M158" s="250"/>
      <c r="N158" s="250"/>
      <c r="O158" s="250"/>
      <c r="P158" s="250"/>
      <c r="Q158" s="250"/>
      <c r="R158" s="250"/>
      <c r="S158" s="250"/>
      <c r="T158" s="250"/>
      <c r="U158" s="250"/>
      <c r="V158" s="250"/>
      <c r="W158" s="250"/>
      <c r="X158" s="250"/>
      <c r="Y158" s="250"/>
      <c r="Z158" s="250"/>
      <c r="AA158" s="250"/>
      <c r="AB158" s="250"/>
      <c r="AC158" s="250"/>
      <c r="AD158" s="250"/>
      <c r="AE158" s="250"/>
      <c r="AF158" s="250"/>
      <c r="AG158" s="250"/>
      <c r="AH158" s="250"/>
      <c r="AI158" s="250"/>
      <c r="AJ158" s="250"/>
      <c r="AK158" s="250"/>
      <c r="AL158" s="250"/>
      <c r="AM158" s="250"/>
      <c r="AN158" s="250"/>
      <c r="AO158" s="250"/>
    </row>
    <row r="159" spans="1:41" ht="15">
      <c r="A159" s="250"/>
      <c r="B159" s="229"/>
      <c r="C159" s="250"/>
      <c r="D159" s="250"/>
      <c r="E159" s="250"/>
      <c r="F159" s="250"/>
      <c r="G159" s="250"/>
      <c r="H159" s="250"/>
      <c r="I159" s="250"/>
      <c r="J159" s="250"/>
      <c r="K159" s="250"/>
      <c r="L159" s="250"/>
      <c r="M159" s="250"/>
      <c r="N159" s="250"/>
      <c r="O159" s="250"/>
      <c r="P159" s="250"/>
      <c r="Q159" s="250"/>
      <c r="R159" s="250"/>
      <c r="S159" s="250"/>
      <c r="T159" s="250"/>
      <c r="U159" s="250"/>
      <c r="V159" s="250"/>
      <c r="W159" s="250"/>
      <c r="X159" s="250"/>
      <c r="Y159" s="250"/>
      <c r="Z159" s="250"/>
      <c r="AA159" s="250"/>
      <c r="AB159" s="250"/>
      <c r="AC159" s="250"/>
      <c r="AD159" s="250"/>
      <c r="AE159" s="250"/>
      <c r="AF159" s="250"/>
      <c r="AG159" s="250"/>
      <c r="AH159" s="250"/>
      <c r="AI159" s="250"/>
      <c r="AJ159" s="250"/>
      <c r="AK159" s="250"/>
      <c r="AL159" s="250"/>
      <c r="AM159" s="250"/>
      <c r="AN159" s="250"/>
      <c r="AO159" s="250"/>
    </row>
    <row r="160" spans="1:41" ht="15">
      <c r="A160" s="250"/>
      <c r="B160" s="229"/>
      <c r="C160" s="250"/>
      <c r="D160" s="250"/>
      <c r="E160" s="250"/>
      <c r="F160" s="250"/>
      <c r="G160" s="250"/>
      <c r="H160" s="250"/>
      <c r="I160" s="250"/>
      <c r="J160" s="250"/>
      <c r="K160" s="250"/>
      <c r="L160" s="250"/>
      <c r="M160" s="250"/>
      <c r="N160" s="250"/>
      <c r="O160" s="250"/>
      <c r="P160" s="250"/>
      <c r="Q160" s="250"/>
      <c r="R160" s="250"/>
      <c r="S160" s="250"/>
      <c r="T160" s="250"/>
      <c r="U160" s="250"/>
      <c r="V160" s="250"/>
      <c r="W160" s="250"/>
      <c r="X160" s="250"/>
      <c r="Y160" s="250"/>
      <c r="Z160" s="250"/>
      <c r="AA160" s="250"/>
      <c r="AB160" s="250"/>
      <c r="AC160" s="250"/>
      <c r="AD160" s="250"/>
      <c r="AE160" s="250"/>
      <c r="AF160" s="250"/>
      <c r="AG160" s="250"/>
      <c r="AH160" s="250"/>
      <c r="AI160" s="250"/>
      <c r="AJ160" s="250"/>
      <c r="AK160" s="250"/>
      <c r="AL160" s="250"/>
      <c r="AM160" s="250"/>
      <c r="AN160" s="250"/>
      <c r="AO160" s="250"/>
    </row>
    <row r="161" spans="1:41" ht="15">
      <c r="A161" s="250"/>
      <c r="B161" s="229"/>
      <c r="C161" s="250"/>
      <c r="D161" s="250"/>
      <c r="E161" s="250"/>
      <c r="F161" s="250"/>
      <c r="G161" s="250"/>
      <c r="H161" s="250"/>
      <c r="I161" s="250"/>
      <c r="J161" s="250"/>
      <c r="K161" s="250"/>
      <c r="L161" s="250"/>
      <c r="M161" s="250"/>
      <c r="N161" s="250"/>
      <c r="O161" s="250"/>
      <c r="P161" s="250"/>
      <c r="Q161" s="250"/>
      <c r="R161" s="250"/>
      <c r="S161" s="250"/>
      <c r="T161" s="250"/>
      <c r="U161" s="250"/>
      <c r="V161" s="250"/>
      <c r="W161" s="250"/>
      <c r="X161" s="250"/>
      <c r="Y161" s="250"/>
      <c r="Z161" s="250"/>
      <c r="AA161" s="250"/>
      <c r="AB161" s="250"/>
      <c r="AC161" s="250"/>
      <c r="AD161" s="250"/>
      <c r="AE161" s="250"/>
      <c r="AF161" s="250"/>
      <c r="AG161" s="250"/>
      <c r="AH161" s="250"/>
      <c r="AI161" s="250"/>
      <c r="AJ161" s="250"/>
      <c r="AK161" s="250"/>
      <c r="AL161" s="250"/>
      <c r="AM161" s="250"/>
      <c r="AN161" s="250"/>
      <c r="AO161" s="250"/>
    </row>
    <row r="162" spans="1:41" ht="15">
      <c r="A162" s="250"/>
      <c r="B162" s="229"/>
      <c r="C162" s="250"/>
      <c r="D162" s="250"/>
      <c r="E162" s="250"/>
      <c r="F162" s="250"/>
      <c r="G162" s="250"/>
      <c r="H162" s="250"/>
      <c r="I162" s="250"/>
      <c r="J162" s="250"/>
      <c r="K162" s="250"/>
      <c r="L162" s="250"/>
      <c r="M162" s="250"/>
      <c r="N162" s="250"/>
      <c r="O162" s="250"/>
      <c r="P162" s="250"/>
      <c r="Q162" s="250"/>
      <c r="R162" s="250"/>
      <c r="S162" s="250"/>
      <c r="T162" s="250"/>
      <c r="U162" s="250"/>
      <c r="V162" s="250"/>
      <c r="W162" s="250"/>
      <c r="X162" s="250"/>
      <c r="Y162" s="250"/>
      <c r="Z162" s="250"/>
      <c r="AA162" s="250"/>
      <c r="AB162" s="250"/>
      <c r="AC162" s="250"/>
      <c r="AD162" s="250"/>
      <c r="AE162" s="250"/>
      <c r="AF162" s="250"/>
      <c r="AG162" s="250"/>
      <c r="AH162" s="250"/>
      <c r="AI162" s="250"/>
      <c r="AJ162" s="250"/>
      <c r="AK162" s="250"/>
      <c r="AL162" s="250"/>
      <c r="AM162" s="250"/>
      <c r="AN162" s="250"/>
      <c r="AO162" s="250"/>
    </row>
    <row r="163" spans="1:41" ht="15">
      <c r="A163" s="250"/>
      <c r="B163" s="229"/>
      <c r="C163" s="250"/>
      <c r="D163" s="250"/>
      <c r="E163" s="250"/>
      <c r="F163" s="250"/>
      <c r="G163" s="250"/>
      <c r="H163" s="250"/>
      <c r="I163" s="250"/>
      <c r="J163" s="250"/>
      <c r="K163" s="250"/>
      <c r="L163" s="250"/>
      <c r="M163" s="250"/>
      <c r="N163" s="250"/>
      <c r="O163" s="250"/>
      <c r="P163" s="250"/>
      <c r="Q163" s="250"/>
      <c r="R163" s="250"/>
      <c r="S163" s="250"/>
      <c r="T163" s="250"/>
      <c r="U163" s="250"/>
      <c r="V163" s="250"/>
      <c r="W163" s="250"/>
      <c r="X163" s="250"/>
      <c r="Y163" s="250"/>
      <c r="Z163" s="250"/>
      <c r="AA163" s="250"/>
      <c r="AB163" s="250"/>
      <c r="AC163" s="250"/>
      <c r="AD163" s="250"/>
      <c r="AE163" s="250"/>
      <c r="AF163" s="250"/>
      <c r="AG163" s="250"/>
      <c r="AH163" s="250"/>
      <c r="AI163" s="250"/>
      <c r="AJ163" s="250"/>
      <c r="AK163" s="250"/>
      <c r="AL163" s="250"/>
      <c r="AM163" s="250"/>
      <c r="AN163" s="250"/>
      <c r="AO163" s="250"/>
    </row>
    <row r="164" spans="1:41" ht="15">
      <c r="A164" s="250"/>
      <c r="B164" s="229"/>
      <c r="C164" s="250"/>
      <c r="D164" s="250"/>
      <c r="E164" s="250"/>
      <c r="F164" s="250"/>
      <c r="G164" s="250"/>
      <c r="H164" s="250"/>
      <c r="I164" s="250"/>
      <c r="J164" s="250"/>
      <c r="K164" s="250"/>
      <c r="L164" s="250"/>
      <c r="M164" s="250"/>
      <c r="N164" s="250"/>
      <c r="O164" s="250"/>
      <c r="P164" s="250"/>
      <c r="Q164" s="250"/>
      <c r="R164" s="250"/>
      <c r="S164" s="250"/>
      <c r="T164" s="250"/>
      <c r="U164" s="250"/>
      <c r="V164" s="250"/>
      <c r="W164" s="250"/>
      <c r="X164" s="250"/>
      <c r="Y164" s="250"/>
      <c r="Z164" s="250"/>
      <c r="AA164" s="250"/>
      <c r="AB164" s="250"/>
      <c r="AC164" s="250"/>
      <c r="AD164" s="250"/>
      <c r="AE164" s="250"/>
      <c r="AF164" s="250"/>
      <c r="AG164" s="250"/>
      <c r="AH164" s="250"/>
      <c r="AI164" s="250"/>
      <c r="AJ164" s="250"/>
      <c r="AK164" s="250"/>
      <c r="AL164" s="250"/>
      <c r="AM164" s="250"/>
      <c r="AN164" s="250"/>
      <c r="AO164" s="250"/>
    </row>
    <row r="165" spans="1:41" ht="15">
      <c r="A165" s="250"/>
      <c r="B165" s="229"/>
      <c r="C165" s="250"/>
      <c r="D165" s="250"/>
      <c r="E165" s="250"/>
      <c r="F165" s="250"/>
      <c r="G165" s="250"/>
      <c r="H165" s="250"/>
      <c r="I165" s="250"/>
      <c r="J165" s="250"/>
      <c r="K165" s="250"/>
      <c r="L165" s="250"/>
      <c r="M165" s="250"/>
      <c r="N165" s="250"/>
      <c r="O165" s="250"/>
      <c r="P165" s="250"/>
      <c r="Q165" s="250"/>
      <c r="R165" s="250"/>
      <c r="S165" s="250"/>
      <c r="T165" s="250"/>
      <c r="U165" s="250"/>
      <c r="V165" s="250"/>
      <c r="W165" s="250"/>
      <c r="X165" s="250"/>
      <c r="Y165" s="250"/>
      <c r="Z165" s="250"/>
      <c r="AA165" s="250"/>
      <c r="AB165" s="250"/>
      <c r="AC165" s="250"/>
      <c r="AD165" s="250"/>
      <c r="AE165" s="250"/>
      <c r="AF165" s="250"/>
      <c r="AG165" s="250"/>
      <c r="AH165" s="250"/>
      <c r="AI165" s="250"/>
      <c r="AJ165" s="250"/>
      <c r="AK165" s="250"/>
      <c r="AL165" s="250"/>
      <c r="AM165" s="250"/>
      <c r="AN165" s="250"/>
      <c r="AO165" s="250"/>
    </row>
    <row r="166" spans="1:41" ht="15">
      <c r="A166" s="250"/>
      <c r="B166" s="229"/>
      <c r="C166" s="250"/>
      <c r="D166" s="250"/>
      <c r="E166" s="250"/>
      <c r="F166" s="250"/>
      <c r="G166" s="250"/>
      <c r="H166" s="250"/>
      <c r="I166" s="250"/>
      <c r="J166" s="250"/>
      <c r="K166" s="250"/>
      <c r="L166" s="250"/>
      <c r="M166" s="250"/>
      <c r="N166" s="250"/>
      <c r="O166" s="250"/>
      <c r="P166" s="250"/>
      <c r="Q166" s="250"/>
      <c r="R166" s="250"/>
      <c r="S166" s="250"/>
      <c r="T166" s="250"/>
      <c r="U166" s="250"/>
      <c r="V166" s="250"/>
      <c r="W166" s="250"/>
      <c r="X166" s="250"/>
      <c r="Y166" s="250"/>
      <c r="Z166" s="250"/>
      <c r="AA166" s="250"/>
      <c r="AB166" s="250"/>
      <c r="AC166" s="250"/>
      <c r="AD166" s="250"/>
      <c r="AE166" s="250"/>
      <c r="AF166" s="250"/>
      <c r="AG166" s="250"/>
      <c r="AH166" s="250"/>
      <c r="AI166" s="250"/>
      <c r="AJ166" s="250"/>
      <c r="AK166" s="250"/>
      <c r="AL166" s="250"/>
      <c r="AM166" s="250"/>
      <c r="AN166" s="250"/>
      <c r="AO166" s="250"/>
    </row>
    <row r="167" spans="1:41" ht="15">
      <c r="A167" s="250"/>
      <c r="B167" s="229"/>
      <c r="C167" s="250"/>
      <c r="D167" s="250"/>
      <c r="E167" s="250"/>
      <c r="F167" s="250"/>
      <c r="G167" s="250"/>
      <c r="H167" s="250"/>
      <c r="I167" s="250"/>
      <c r="J167" s="250"/>
      <c r="K167" s="250"/>
      <c r="L167" s="250"/>
      <c r="M167" s="250"/>
      <c r="N167" s="250"/>
      <c r="O167" s="250"/>
      <c r="P167" s="250"/>
      <c r="Q167" s="250"/>
      <c r="R167" s="250"/>
      <c r="S167" s="250"/>
      <c r="T167" s="250"/>
      <c r="U167" s="250"/>
      <c r="V167" s="250"/>
      <c r="W167" s="250"/>
      <c r="X167" s="250"/>
      <c r="Y167" s="250"/>
      <c r="Z167" s="250"/>
      <c r="AA167" s="250"/>
      <c r="AB167" s="250"/>
      <c r="AC167" s="250"/>
      <c r="AD167" s="250"/>
      <c r="AE167" s="250"/>
      <c r="AF167" s="250"/>
      <c r="AG167" s="250"/>
      <c r="AH167" s="250"/>
      <c r="AI167" s="250"/>
      <c r="AJ167" s="250"/>
      <c r="AK167" s="250"/>
      <c r="AL167" s="250"/>
      <c r="AM167" s="250"/>
      <c r="AN167" s="250"/>
      <c r="AO167" s="250"/>
    </row>
    <row r="168" spans="1:41" ht="15">
      <c r="A168" s="250"/>
      <c r="B168" s="229"/>
      <c r="C168" s="250"/>
      <c r="D168" s="250"/>
      <c r="E168" s="250"/>
      <c r="F168" s="250"/>
      <c r="G168" s="250"/>
      <c r="H168" s="250"/>
      <c r="I168" s="250"/>
      <c r="J168" s="250"/>
      <c r="K168" s="250"/>
      <c r="L168" s="250"/>
      <c r="M168" s="250"/>
      <c r="N168" s="250"/>
      <c r="O168" s="250"/>
      <c r="P168" s="250"/>
      <c r="Q168" s="250"/>
      <c r="R168" s="250"/>
      <c r="S168" s="250"/>
      <c r="T168" s="250"/>
      <c r="U168" s="250"/>
      <c r="V168" s="250"/>
      <c r="W168" s="250"/>
      <c r="X168" s="250"/>
      <c r="Y168" s="250"/>
      <c r="Z168" s="250"/>
      <c r="AA168" s="250"/>
      <c r="AB168" s="250"/>
      <c r="AC168" s="250"/>
      <c r="AD168" s="250"/>
      <c r="AE168" s="250"/>
      <c r="AF168" s="250"/>
      <c r="AG168" s="250"/>
      <c r="AH168" s="250"/>
      <c r="AI168" s="250"/>
      <c r="AJ168" s="250"/>
      <c r="AK168" s="250"/>
      <c r="AL168" s="250"/>
      <c r="AM168" s="250"/>
      <c r="AN168" s="250"/>
      <c r="AO168" s="250"/>
    </row>
    <row r="169" spans="1:41" ht="15">
      <c r="A169" s="250"/>
      <c r="B169" s="229"/>
      <c r="C169" s="250"/>
      <c r="D169" s="250"/>
      <c r="E169" s="250"/>
      <c r="F169" s="250"/>
      <c r="G169" s="250"/>
      <c r="H169" s="250"/>
      <c r="I169" s="250"/>
      <c r="J169" s="250"/>
      <c r="K169" s="250"/>
      <c r="L169" s="250"/>
      <c r="M169" s="250"/>
      <c r="N169" s="250"/>
      <c r="O169" s="250"/>
      <c r="P169" s="250"/>
      <c r="Q169" s="250"/>
      <c r="R169" s="250"/>
      <c r="S169" s="250"/>
      <c r="T169" s="250"/>
      <c r="U169" s="250"/>
      <c r="V169" s="250"/>
      <c r="W169" s="250"/>
      <c r="X169" s="250"/>
      <c r="Y169" s="250"/>
      <c r="Z169" s="250"/>
      <c r="AA169" s="250"/>
      <c r="AB169" s="250"/>
      <c r="AC169" s="250"/>
      <c r="AD169" s="250"/>
      <c r="AE169" s="250"/>
      <c r="AF169" s="250"/>
      <c r="AG169" s="250"/>
      <c r="AH169" s="250"/>
      <c r="AI169" s="250"/>
      <c r="AJ169" s="250"/>
      <c r="AK169" s="250"/>
      <c r="AL169" s="250"/>
      <c r="AM169" s="250"/>
      <c r="AN169" s="250"/>
      <c r="AO169" s="250"/>
    </row>
    <row r="170" spans="1:41" ht="15">
      <c r="A170" s="250"/>
      <c r="B170" s="229"/>
      <c r="C170" s="250"/>
      <c r="D170" s="250"/>
      <c r="E170" s="250"/>
      <c r="F170" s="250"/>
      <c r="G170" s="250"/>
      <c r="H170" s="250"/>
      <c r="I170" s="250"/>
      <c r="J170" s="250"/>
      <c r="K170" s="250"/>
      <c r="L170" s="250"/>
      <c r="M170" s="250"/>
      <c r="N170" s="250"/>
      <c r="O170" s="250"/>
      <c r="P170" s="250"/>
      <c r="Q170" s="250"/>
      <c r="R170" s="250"/>
      <c r="S170" s="250"/>
      <c r="T170" s="250"/>
      <c r="U170" s="250"/>
      <c r="V170" s="250"/>
      <c r="W170" s="250"/>
      <c r="X170" s="250"/>
      <c r="Y170" s="250"/>
      <c r="Z170" s="250"/>
      <c r="AA170" s="250"/>
      <c r="AB170" s="250"/>
      <c r="AC170" s="250"/>
      <c r="AD170" s="250"/>
      <c r="AE170" s="250"/>
      <c r="AF170" s="250"/>
      <c r="AG170" s="250"/>
      <c r="AH170" s="250"/>
      <c r="AI170" s="250"/>
      <c r="AJ170" s="250"/>
      <c r="AK170" s="250"/>
      <c r="AL170" s="250"/>
      <c r="AM170" s="250"/>
      <c r="AN170" s="250"/>
      <c r="AO170" s="250"/>
    </row>
    <row r="171" spans="1:41" ht="15">
      <c r="A171" s="250"/>
      <c r="B171" s="229"/>
      <c r="C171" s="250"/>
      <c r="D171" s="250"/>
      <c r="E171" s="250"/>
      <c r="F171" s="250"/>
      <c r="G171" s="250"/>
      <c r="H171" s="250"/>
      <c r="I171" s="250"/>
      <c r="J171" s="250"/>
      <c r="K171" s="250"/>
      <c r="L171" s="250"/>
      <c r="M171" s="250"/>
      <c r="N171" s="250"/>
      <c r="O171" s="250"/>
      <c r="P171" s="250"/>
      <c r="Q171" s="250"/>
      <c r="R171" s="250"/>
      <c r="S171" s="250"/>
      <c r="T171" s="250"/>
      <c r="U171" s="250"/>
      <c r="V171" s="250"/>
      <c r="W171" s="250"/>
      <c r="X171" s="250"/>
      <c r="Y171" s="250"/>
      <c r="Z171" s="250"/>
      <c r="AA171" s="250"/>
      <c r="AB171" s="250"/>
      <c r="AC171" s="250"/>
      <c r="AD171" s="250"/>
      <c r="AE171" s="250"/>
      <c r="AF171" s="250"/>
      <c r="AG171" s="250"/>
      <c r="AH171" s="250"/>
      <c r="AI171" s="250"/>
      <c r="AJ171" s="250"/>
      <c r="AK171" s="250"/>
      <c r="AL171" s="250"/>
      <c r="AM171" s="250"/>
      <c r="AN171" s="250"/>
      <c r="AO171" s="250"/>
    </row>
    <row r="172" spans="1:41" ht="15">
      <c r="A172" s="250"/>
      <c r="B172" s="229"/>
      <c r="C172" s="250"/>
      <c r="D172" s="250"/>
      <c r="E172" s="250"/>
      <c r="F172" s="250"/>
      <c r="G172" s="250"/>
      <c r="H172" s="250"/>
      <c r="I172" s="250"/>
      <c r="J172" s="250"/>
      <c r="K172" s="250"/>
      <c r="L172" s="250"/>
      <c r="M172" s="250"/>
      <c r="N172" s="250"/>
      <c r="O172" s="250"/>
      <c r="P172" s="250"/>
      <c r="Q172" s="250"/>
      <c r="R172" s="250"/>
      <c r="S172" s="250"/>
      <c r="T172" s="250"/>
      <c r="U172" s="250"/>
      <c r="V172" s="250"/>
      <c r="W172" s="250"/>
      <c r="X172" s="250"/>
      <c r="Y172" s="250"/>
      <c r="Z172" s="250"/>
      <c r="AA172" s="250"/>
      <c r="AB172" s="250"/>
      <c r="AC172" s="250"/>
      <c r="AD172" s="250"/>
      <c r="AE172" s="250"/>
      <c r="AF172" s="250"/>
      <c r="AG172" s="250"/>
      <c r="AH172" s="250"/>
      <c r="AI172" s="250"/>
      <c r="AJ172" s="250"/>
      <c r="AK172" s="250"/>
      <c r="AL172" s="250"/>
      <c r="AM172" s="250"/>
      <c r="AN172" s="250"/>
      <c r="AO172" s="250"/>
    </row>
    <row r="173" spans="1:41" ht="15">
      <c r="A173" s="250"/>
      <c r="B173" s="229"/>
      <c r="C173" s="250"/>
      <c r="D173" s="250"/>
      <c r="E173" s="250"/>
      <c r="F173" s="250"/>
      <c r="G173" s="250"/>
      <c r="H173" s="250"/>
      <c r="I173" s="250"/>
      <c r="J173" s="250"/>
      <c r="K173" s="250"/>
      <c r="L173" s="250"/>
      <c r="M173" s="250"/>
      <c r="N173" s="250"/>
      <c r="O173" s="250"/>
      <c r="P173" s="250"/>
      <c r="Q173" s="250"/>
      <c r="R173" s="250"/>
      <c r="S173" s="250"/>
      <c r="T173" s="250"/>
      <c r="U173" s="250"/>
      <c r="V173" s="250"/>
      <c r="W173" s="250"/>
      <c r="X173" s="250"/>
      <c r="Y173" s="250"/>
      <c r="Z173" s="250"/>
      <c r="AA173" s="250"/>
      <c r="AB173" s="250"/>
      <c r="AC173" s="250"/>
      <c r="AD173" s="250"/>
      <c r="AE173" s="250"/>
      <c r="AF173" s="250"/>
      <c r="AG173" s="250"/>
      <c r="AH173" s="250"/>
      <c r="AI173" s="250"/>
      <c r="AJ173" s="250"/>
      <c r="AK173" s="250"/>
      <c r="AL173" s="250"/>
      <c r="AM173" s="250"/>
      <c r="AN173" s="250"/>
      <c r="AO173" s="250"/>
    </row>
    <row r="174" spans="1:41" ht="15">
      <c r="A174" s="250"/>
      <c r="B174" s="229"/>
      <c r="C174" s="250"/>
      <c r="D174" s="250"/>
      <c r="E174" s="250"/>
      <c r="F174" s="250"/>
      <c r="G174" s="250"/>
      <c r="H174" s="250"/>
      <c r="I174" s="250"/>
      <c r="J174" s="250"/>
      <c r="K174" s="250"/>
      <c r="L174" s="250"/>
      <c r="M174" s="250"/>
      <c r="N174" s="250"/>
      <c r="O174" s="250"/>
      <c r="P174" s="250"/>
      <c r="Q174" s="250"/>
      <c r="R174" s="250"/>
      <c r="S174" s="250"/>
      <c r="T174" s="250"/>
      <c r="U174" s="250"/>
      <c r="V174" s="250"/>
      <c r="W174" s="250"/>
      <c r="X174" s="250"/>
      <c r="Y174" s="250"/>
      <c r="Z174" s="250"/>
      <c r="AA174" s="250"/>
      <c r="AB174" s="250"/>
      <c r="AC174" s="250"/>
      <c r="AD174" s="250"/>
      <c r="AE174" s="250"/>
      <c r="AF174" s="250"/>
      <c r="AG174" s="250"/>
      <c r="AH174" s="250"/>
      <c r="AI174" s="250"/>
      <c r="AJ174" s="250"/>
      <c r="AK174" s="250"/>
      <c r="AL174" s="250"/>
      <c r="AM174" s="250"/>
      <c r="AN174" s="250"/>
      <c r="AO174" s="250"/>
    </row>
    <row r="175" spans="1:41" ht="15">
      <c r="A175" s="250"/>
      <c r="B175" s="229"/>
      <c r="C175" s="250"/>
      <c r="D175" s="250"/>
      <c r="E175" s="250"/>
      <c r="F175" s="250"/>
      <c r="G175" s="250"/>
      <c r="H175" s="250"/>
      <c r="I175" s="250"/>
      <c r="J175" s="250"/>
      <c r="K175" s="250"/>
      <c r="L175" s="250"/>
      <c r="M175" s="250"/>
      <c r="N175" s="250"/>
      <c r="O175" s="250"/>
      <c r="P175" s="250"/>
      <c r="Q175" s="250"/>
      <c r="R175" s="250"/>
      <c r="S175" s="250"/>
      <c r="T175" s="250"/>
      <c r="U175" s="250"/>
      <c r="V175" s="250"/>
      <c r="W175" s="250"/>
      <c r="X175" s="250"/>
      <c r="Y175" s="250"/>
      <c r="Z175" s="250"/>
      <c r="AA175" s="250"/>
      <c r="AB175" s="250"/>
      <c r="AC175" s="250"/>
      <c r="AD175" s="250"/>
      <c r="AE175" s="250"/>
      <c r="AF175" s="250"/>
      <c r="AG175" s="250"/>
      <c r="AH175" s="250"/>
      <c r="AI175" s="250"/>
      <c r="AJ175" s="250"/>
      <c r="AK175" s="250"/>
      <c r="AL175" s="250"/>
      <c r="AM175" s="250"/>
      <c r="AN175" s="250"/>
      <c r="AO175" s="250"/>
    </row>
    <row r="176" spans="1:41" ht="15">
      <c r="A176" s="250"/>
      <c r="B176" s="229"/>
      <c r="C176" s="250"/>
      <c r="D176" s="250"/>
      <c r="E176" s="250"/>
      <c r="F176" s="250"/>
      <c r="G176" s="250"/>
      <c r="H176" s="250"/>
      <c r="I176" s="250"/>
      <c r="J176" s="250"/>
      <c r="K176" s="250"/>
      <c r="L176" s="250"/>
      <c r="M176" s="250"/>
      <c r="N176" s="250"/>
      <c r="O176" s="250"/>
      <c r="P176" s="250"/>
      <c r="Q176" s="250"/>
      <c r="R176" s="250"/>
      <c r="S176" s="250"/>
      <c r="T176" s="250"/>
      <c r="U176" s="250"/>
      <c r="V176" s="250"/>
      <c r="W176" s="250"/>
      <c r="X176" s="250"/>
      <c r="Y176" s="250"/>
      <c r="Z176" s="250"/>
      <c r="AA176" s="250"/>
      <c r="AB176" s="250"/>
      <c r="AC176" s="250"/>
      <c r="AD176" s="250"/>
      <c r="AE176" s="250"/>
      <c r="AF176" s="250"/>
      <c r="AG176" s="250"/>
      <c r="AH176" s="250"/>
      <c r="AI176" s="250"/>
      <c r="AJ176" s="250"/>
      <c r="AK176" s="250"/>
      <c r="AL176" s="250"/>
      <c r="AM176" s="250"/>
      <c r="AN176" s="250"/>
      <c r="AO176" s="250"/>
    </row>
    <row r="177" spans="1:41" ht="15">
      <c r="A177" s="250"/>
      <c r="B177" s="229"/>
      <c r="C177" s="250"/>
      <c r="D177" s="250"/>
      <c r="E177" s="250"/>
      <c r="F177" s="250"/>
      <c r="G177" s="250"/>
      <c r="H177" s="250"/>
      <c r="I177" s="250"/>
      <c r="J177" s="250"/>
      <c r="K177" s="250"/>
      <c r="L177" s="250"/>
      <c r="M177" s="250"/>
      <c r="N177" s="250"/>
      <c r="O177" s="250"/>
      <c r="P177" s="250"/>
      <c r="Q177" s="250"/>
      <c r="R177" s="250"/>
      <c r="S177" s="250"/>
      <c r="T177" s="250"/>
      <c r="U177" s="250"/>
      <c r="V177" s="250"/>
      <c r="W177" s="250"/>
      <c r="X177" s="250"/>
      <c r="Y177" s="250"/>
      <c r="Z177" s="250"/>
      <c r="AA177" s="250"/>
      <c r="AB177" s="250"/>
      <c r="AC177" s="250"/>
      <c r="AD177" s="250"/>
      <c r="AE177" s="250"/>
      <c r="AF177" s="250"/>
      <c r="AG177" s="250"/>
      <c r="AH177" s="250"/>
      <c r="AI177" s="250"/>
      <c r="AJ177" s="250"/>
      <c r="AK177" s="250"/>
      <c r="AL177" s="250"/>
      <c r="AM177" s="250"/>
      <c r="AN177" s="250"/>
      <c r="AO177" s="250"/>
    </row>
    <row r="178" spans="1:41" ht="15">
      <c r="A178" s="250"/>
      <c r="B178" s="229"/>
      <c r="C178" s="250"/>
      <c r="D178" s="250"/>
      <c r="E178" s="250"/>
      <c r="F178" s="250"/>
      <c r="G178" s="250"/>
      <c r="H178" s="250"/>
      <c r="I178" s="250"/>
      <c r="J178" s="250"/>
      <c r="K178" s="250"/>
      <c r="L178" s="250"/>
      <c r="M178" s="250"/>
      <c r="N178" s="250"/>
      <c r="O178" s="250"/>
      <c r="P178" s="250"/>
      <c r="Q178" s="250"/>
      <c r="R178" s="250"/>
      <c r="S178" s="250"/>
      <c r="T178" s="250"/>
      <c r="U178" s="250"/>
      <c r="V178" s="250"/>
      <c r="W178" s="250"/>
      <c r="X178" s="250"/>
      <c r="Y178" s="250"/>
      <c r="Z178" s="250"/>
      <c r="AA178" s="250"/>
      <c r="AB178" s="250"/>
      <c r="AC178" s="250"/>
      <c r="AD178" s="250"/>
      <c r="AE178" s="250"/>
      <c r="AF178" s="250"/>
      <c r="AG178" s="250"/>
      <c r="AH178" s="250"/>
      <c r="AI178" s="250"/>
      <c r="AJ178" s="250"/>
      <c r="AK178" s="250"/>
      <c r="AL178" s="250"/>
      <c r="AM178" s="250"/>
      <c r="AN178" s="250"/>
      <c r="AO178" s="250"/>
    </row>
    <row r="179" spans="1:41" ht="15">
      <c r="A179" s="250"/>
      <c r="B179" s="229"/>
      <c r="C179" s="250"/>
      <c r="D179" s="250"/>
      <c r="E179" s="250"/>
      <c r="F179" s="250"/>
      <c r="G179" s="250"/>
      <c r="H179" s="250"/>
      <c r="I179" s="250"/>
      <c r="J179" s="250"/>
      <c r="K179" s="250"/>
      <c r="L179" s="250"/>
      <c r="M179" s="250"/>
      <c r="N179" s="250"/>
      <c r="O179" s="250"/>
      <c r="P179" s="250"/>
      <c r="Q179" s="250"/>
      <c r="R179" s="250"/>
      <c r="S179" s="250"/>
      <c r="T179" s="250"/>
      <c r="U179" s="250"/>
      <c r="V179" s="250"/>
      <c r="W179" s="250"/>
      <c r="X179" s="250"/>
      <c r="Y179" s="250"/>
      <c r="Z179" s="250"/>
      <c r="AA179" s="250"/>
      <c r="AB179" s="250"/>
      <c r="AC179" s="250"/>
      <c r="AD179" s="250"/>
      <c r="AE179" s="250"/>
      <c r="AF179" s="250"/>
      <c r="AG179" s="250"/>
      <c r="AH179" s="250"/>
      <c r="AI179" s="250"/>
      <c r="AJ179" s="250"/>
      <c r="AK179" s="250"/>
      <c r="AL179" s="250"/>
      <c r="AM179" s="250"/>
      <c r="AN179" s="250"/>
      <c r="AO179" s="250"/>
    </row>
    <row r="180" spans="1:41" ht="15">
      <c r="A180" s="250"/>
      <c r="B180" s="229"/>
      <c r="C180" s="250"/>
      <c r="D180" s="250"/>
      <c r="E180" s="250"/>
      <c r="F180" s="250"/>
      <c r="G180" s="250"/>
      <c r="H180" s="250"/>
      <c r="I180" s="250"/>
      <c r="J180" s="250"/>
      <c r="K180" s="250"/>
      <c r="L180" s="250"/>
      <c r="M180" s="250"/>
      <c r="N180" s="250"/>
      <c r="O180" s="250"/>
      <c r="P180" s="250"/>
      <c r="Q180" s="250"/>
      <c r="R180" s="250"/>
      <c r="S180" s="250"/>
      <c r="T180" s="250"/>
      <c r="U180" s="250"/>
      <c r="V180" s="250"/>
      <c r="W180" s="250"/>
      <c r="X180" s="250"/>
      <c r="Y180" s="250"/>
      <c r="Z180" s="250"/>
      <c r="AA180" s="250"/>
      <c r="AB180" s="250"/>
      <c r="AC180" s="250"/>
      <c r="AD180" s="250"/>
      <c r="AE180" s="250"/>
      <c r="AF180" s="250"/>
      <c r="AG180" s="250"/>
      <c r="AH180" s="250"/>
      <c r="AI180" s="250"/>
      <c r="AJ180" s="250"/>
      <c r="AK180" s="250"/>
      <c r="AL180" s="250"/>
      <c r="AM180" s="250"/>
      <c r="AN180" s="250"/>
      <c r="AO180" s="250"/>
    </row>
    <row r="181" spans="1:41" ht="15">
      <c r="A181" s="250"/>
      <c r="B181" s="229"/>
      <c r="C181" s="250"/>
      <c r="D181" s="250"/>
      <c r="E181" s="250"/>
      <c r="F181" s="250"/>
      <c r="G181" s="250"/>
      <c r="H181" s="250"/>
      <c r="I181" s="250"/>
      <c r="J181" s="250"/>
      <c r="K181" s="250"/>
      <c r="L181" s="250"/>
      <c r="M181" s="250"/>
      <c r="N181" s="250"/>
      <c r="O181" s="250"/>
      <c r="P181" s="250"/>
      <c r="Q181" s="250"/>
      <c r="R181" s="250"/>
      <c r="S181" s="250"/>
      <c r="T181" s="250"/>
      <c r="U181" s="250"/>
      <c r="V181" s="250"/>
      <c r="W181" s="250"/>
      <c r="X181" s="250"/>
      <c r="Y181" s="250"/>
      <c r="Z181" s="250"/>
      <c r="AA181" s="250"/>
      <c r="AB181" s="250"/>
      <c r="AC181" s="250"/>
      <c r="AD181" s="250"/>
      <c r="AE181" s="250"/>
      <c r="AF181" s="250"/>
      <c r="AG181" s="250"/>
      <c r="AH181" s="250"/>
      <c r="AI181" s="250"/>
      <c r="AJ181" s="250"/>
      <c r="AK181" s="250"/>
      <c r="AL181" s="250"/>
      <c r="AM181" s="250"/>
      <c r="AN181" s="250"/>
      <c r="AO181" s="250"/>
    </row>
    <row r="182" spans="1:41" ht="15">
      <c r="A182" s="250"/>
      <c r="B182" s="229"/>
      <c r="C182" s="250"/>
      <c r="D182" s="250"/>
      <c r="E182" s="250"/>
      <c r="F182" s="250"/>
      <c r="G182" s="250"/>
      <c r="H182" s="250"/>
      <c r="I182" s="250"/>
      <c r="J182" s="250"/>
      <c r="K182" s="250"/>
      <c r="L182" s="250"/>
      <c r="M182" s="250"/>
      <c r="N182" s="250"/>
      <c r="O182" s="250"/>
      <c r="P182" s="250"/>
      <c r="Q182" s="250"/>
      <c r="R182" s="250"/>
      <c r="S182" s="250"/>
      <c r="T182" s="250"/>
      <c r="U182" s="250"/>
      <c r="V182" s="250"/>
      <c r="W182" s="250"/>
      <c r="X182" s="250"/>
      <c r="Y182" s="250"/>
      <c r="Z182" s="250"/>
      <c r="AA182" s="250"/>
      <c r="AB182" s="250"/>
      <c r="AC182" s="250"/>
      <c r="AD182" s="250"/>
      <c r="AE182" s="250"/>
      <c r="AF182" s="250"/>
      <c r="AG182" s="250"/>
      <c r="AH182" s="250"/>
      <c r="AI182" s="250"/>
      <c r="AJ182" s="250"/>
      <c r="AK182" s="250"/>
      <c r="AL182" s="250"/>
      <c r="AM182" s="250"/>
      <c r="AN182" s="250"/>
      <c r="AO182" s="250"/>
    </row>
    <row r="183" spans="1:41" ht="15">
      <c r="A183" s="250"/>
      <c r="B183" s="229"/>
      <c r="C183" s="250"/>
      <c r="D183" s="250"/>
      <c r="E183" s="250"/>
      <c r="F183" s="250"/>
      <c r="G183" s="250"/>
      <c r="H183" s="250"/>
      <c r="I183" s="250"/>
      <c r="J183" s="250"/>
      <c r="K183" s="250"/>
      <c r="L183" s="250"/>
      <c r="M183" s="250"/>
      <c r="N183" s="250"/>
      <c r="O183" s="250"/>
      <c r="P183" s="250"/>
      <c r="Q183" s="250"/>
      <c r="R183" s="250"/>
      <c r="S183" s="250"/>
      <c r="T183" s="250"/>
      <c r="U183" s="250"/>
      <c r="V183" s="250"/>
      <c r="W183" s="250"/>
      <c r="X183" s="250"/>
      <c r="Y183" s="250"/>
      <c r="Z183" s="250"/>
      <c r="AA183" s="250"/>
      <c r="AB183" s="250"/>
      <c r="AC183" s="250"/>
      <c r="AD183" s="250"/>
      <c r="AE183" s="250"/>
      <c r="AF183" s="250"/>
      <c r="AG183" s="250"/>
      <c r="AH183" s="250"/>
      <c r="AI183" s="250"/>
      <c r="AJ183" s="250"/>
      <c r="AK183" s="250"/>
      <c r="AL183" s="250"/>
      <c r="AM183" s="250"/>
      <c r="AN183" s="250"/>
      <c r="AO183" s="250"/>
    </row>
    <row r="184" spans="1:41" ht="15">
      <c r="A184" s="250"/>
      <c r="B184" s="229"/>
      <c r="C184" s="250"/>
      <c r="D184" s="250"/>
      <c r="E184" s="250"/>
      <c r="F184" s="250"/>
      <c r="G184" s="250"/>
      <c r="H184" s="250"/>
      <c r="I184" s="250"/>
      <c r="J184" s="250"/>
      <c r="K184" s="250"/>
      <c r="L184" s="250"/>
      <c r="M184" s="250"/>
      <c r="N184" s="250"/>
      <c r="O184" s="250"/>
      <c r="P184" s="250"/>
      <c r="Q184" s="250"/>
      <c r="R184" s="250"/>
      <c r="S184" s="250"/>
      <c r="T184" s="250"/>
      <c r="U184" s="250"/>
      <c r="V184" s="250"/>
      <c r="W184" s="250"/>
      <c r="X184" s="250"/>
      <c r="Y184" s="250"/>
      <c r="Z184" s="250"/>
      <c r="AA184" s="250"/>
      <c r="AB184" s="250"/>
      <c r="AC184" s="250"/>
      <c r="AD184" s="250"/>
      <c r="AE184" s="250"/>
      <c r="AF184" s="250"/>
      <c r="AG184" s="250"/>
      <c r="AH184" s="250"/>
      <c r="AI184" s="250"/>
      <c r="AJ184" s="250"/>
      <c r="AK184" s="250"/>
      <c r="AL184" s="250"/>
      <c r="AM184" s="250"/>
      <c r="AN184" s="250"/>
      <c r="AO184" s="250"/>
    </row>
    <row r="185" spans="1:41" ht="15">
      <c r="A185" s="250"/>
      <c r="B185" s="229"/>
      <c r="C185" s="250"/>
      <c r="D185" s="250"/>
      <c r="E185" s="250"/>
      <c r="F185" s="250"/>
      <c r="G185" s="250"/>
      <c r="H185" s="250"/>
      <c r="I185" s="250"/>
      <c r="J185" s="250"/>
      <c r="K185" s="250"/>
      <c r="L185" s="250"/>
      <c r="M185" s="250"/>
      <c r="N185" s="250"/>
      <c r="O185" s="250"/>
      <c r="P185" s="250"/>
      <c r="Q185" s="250"/>
      <c r="R185" s="250"/>
      <c r="S185" s="250"/>
      <c r="T185" s="250"/>
      <c r="U185" s="250"/>
      <c r="V185" s="250"/>
      <c r="W185" s="250"/>
      <c r="X185" s="250"/>
      <c r="Y185" s="250"/>
      <c r="Z185" s="250"/>
      <c r="AA185" s="250"/>
      <c r="AB185" s="250"/>
      <c r="AC185" s="250"/>
      <c r="AD185" s="250"/>
      <c r="AE185" s="250"/>
      <c r="AF185" s="250"/>
      <c r="AG185" s="250"/>
      <c r="AH185" s="250"/>
      <c r="AI185" s="250"/>
      <c r="AJ185" s="250"/>
      <c r="AK185" s="250"/>
      <c r="AL185" s="250"/>
      <c r="AM185" s="250"/>
      <c r="AN185" s="250"/>
      <c r="AO185" s="250"/>
    </row>
    <row r="186" spans="1:41" ht="15">
      <c r="A186" s="250"/>
      <c r="B186" s="229"/>
      <c r="C186" s="250"/>
      <c r="D186" s="250"/>
      <c r="E186" s="250"/>
      <c r="F186" s="250"/>
      <c r="G186" s="250"/>
      <c r="H186" s="250"/>
      <c r="I186" s="250"/>
      <c r="J186" s="250"/>
      <c r="K186" s="250"/>
      <c r="L186" s="250"/>
      <c r="M186" s="250"/>
      <c r="N186" s="250"/>
      <c r="O186" s="250"/>
      <c r="P186" s="250"/>
      <c r="Q186" s="250"/>
      <c r="R186" s="250"/>
      <c r="S186" s="250"/>
      <c r="T186" s="250"/>
      <c r="U186" s="250"/>
      <c r="V186" s="250"/>
      <c r="W186" s="250"/>
      <c r="X186" s="250"/>
      <c r="Y186" s="250"/>
      <c r="Z186" s="250"/>
      <c r="AA186" s="250"/>
      <c r="AB186" s="250"/>
      <c r="AC186" s="250"/>
      <c r="AD186" s="250"/>
      <c r="AE186" s="250"/>
      <c r="AF186" s="250"/>
      <c r="AG186" s="250"/>
      <c r="AH186" s="250"/>
      <c r="AI186" s="250"/>
      <c r="AJ186" s="250"/>
      <c r="AK186" s="250"/>
      <c r="AL186" s="250"/>
      <c r="AM186" s="250"/>
      <c r="AN186" s="250"/>
      <c r="AO186" s="250"/>
    </row>
    <row r="187" spans="1:41" ht="15">
      <c r="A187" s="250"/>
      <c r="B187" s="229"/>
      <c r="C187" s="250"/>
      <c r="D187" s="250"/>
      <c r="E187" s="250"/>
      <c r="F187" s="250"/>
      <c r="G187" s="250"/>
      <c r="H187" s="250"/>
      <c r="I187" s="250"/>
      <c r="J187" s="250"/>
      <c r="K187" s="250"/>
      <c r="L187" s="250"/>
      <c r="M187" s="250"/>
      <c r="N187" s="250"/>
      <c r="O187" s="250"/>
      <c r="P187" s="250"/>
      <c r="Q187" s="250"/>
      <c r="R187" s="250"/>
      <c r="S187" s="250"/>
      <c r="T187" s="250"/>
      <c r="U187" s="250"/>
      <c r="V187" s="250"/>
      <c r="W187" s="250"/>
      <c r="X187" s="250"/>
      <c r="Y187" s="250"/>
      <c r="Z187" s="250"/>
      <c r="AA187" s="250"/>
      <c r="AB187" s="250"/>
      <c r="AC187" s="250"/>
      <c r="AD187" s="250"/>
      <c r="AE187" s="250"/>
      <c r="AF187" s="250"/>
      <c r="AG187" s="250"/>
      <c r="AH187" s="250"/>
      <c r="AI187" s="250"/>
      <c r="AJ187" s="250"/>
      <c r="AK187" s="250"/>
      <c r="AL187" s="250"/>
      <c r="AM187" s="250"/>
      <c r="AN187" s="250"/>
      <c r="AO187" s="250"/>
    </row>
    <row r="188" spans="1:41" ht="15">
      <c r="A188" s="250"/>
      <c r="B188" s="229"/>
      <c r="C188" s="250"/>
      <c r="D188" s="250"/>
      <c r="E188" s="250"/>
      <c r="F188" s="250"/>
      <c r="G188" s="250"/>
      <c r="H188" s="250"/>
      <c r="I188" s="250"/>
      <c r="J188" s="250"/>
      <c r="K188" s="250"/>
      <c r="L188" s="250"/>
      <c r="M188" s="250"/>
      <c r="N188" s="250"/>
      <c r="O188" s="250"/>
      <c r="P188" s="250"/>
      <c r="Q188" s="250"/>
      <c r="R188" s="250"/>
      <c r="S188" s="250"/>
      <c r="T188" s="250"/>
      <c r="U188" s="250"/>
      <c r="V188" s="250"/>
      <c r="W188" s="250"/>
      <c r="X188" s="250"/>
      <c r="Y188" s="250"/>
      <c r="Z188" s="250"/>
      <c r="AA188" s="250"/>
      <c r="AB188" s="250"/>
      <c r="AC188" s="250"/>
      <c r="AD188" s="250"/>
      <c r="AE188" s="250"/>
      <c r="AF188" s="250"/>
      <c r="AG188" s="250"/>
      <c r="AH188" s="250"/>
      <c r="AI188" s="250"/>
      <c r="AJ188" s="250"/>
      <c r="AK188" s="250"/>
      <c r="AL188" s="250"/>
      <c r="AM188" s="250"/>
      <c r="AN188" s="250"/>
      <c r="AO188" s="250"/>
    </row>
    <row r="189" spans="1:41" ht="15">
      <c r="A189" s="250"/>
      <c r="B189" s="229"/>
      <c r="C189" s="250"/>
      <c r="D189" s="250"/>
      <c r="E189" s="250"/>
      <c r="F189" s="250"/>
      <c r="G189" s="250"/>
      <c r="H189" s="250"/>
      <c r="I189" s="250"/>
      <c r="J189" s="250"/>
      <c r="K189" s="250"/>
      <c r="L189" s="250"/>
      <c r="M189" s="250"/>
      <c r="N189" s="250"/>
      <c r="O189" s="250"/>
      <c r="P189" s="250"/>
      <c r="Q189" s="250"/>
      <c r="R189" s="250"/>
      <c r="S189" s="250"/>
      <c r="T189" s="250"/>
      <c r="U189" s="250"/>
      <c r="V189" s="250"/>
      <c r="W189" s="250"/>
      <c r="X189" s="250"/>
      <c r="Y189" s="250"/>
      <c r="Z189" s="250"/>
      <c r="AA189" s="250"/>
      <c r="AB189" s="250"/>
      <c r="AC189" s="250"/>
      <c r="AD189" s="250"/>
      <c r="AE189" s="250"/>
      <c r="AF189" s="250"/>
      <c r="AG189" s="250"/>
      <c r="AH189" s="250"/>
      <c r="AI189" s="250"/>
      <c r="AJ189" s="250"/>
      <c r="AK189" s="250"/>
      <c r="AL189" s="250"/>
      <c r="AM189" s="250"/>
      <c r="AN189" s="250"/>
      <c r="AO189" s="250"/>
    </row>
    <row r="190" spans="1:41" ht="15">
      <c r="A190" s="250"/>
      <c r="B190" s="229"/>
      <c r="C190" s="250"/>
      <c r="D190" s="250"/>
      <c r="E190" s="250"/>
      <c r="F190" s="250"/>
      <c r="G190" s="250"/>
      <c r="H190" s="250"/>
      <c r="I190" s="250"/>
      <c r="J190" s="250"/>
      <c r="K190" s="250"/>
      <c r="L190" s="250"/>
      <c r="M190" s="250"/>
      <c r="N190" s="250"/>
      <c r="O190" s="250"/>
      <c r="P190" s="250"/>
      <c r="Q190" s="250"/>
      <c r="R190" s="250"/>
      <c r="S190" s="250"/>
      <c r="T190" s="250"/>
      <c r="U190" s="250"/>
      <c r="V190" s="250"/>
      <c r="W190" s="250"/>
      <c r="X190" s="250"/>
      <c r="Y190" s="250"/>
      <c r="Z190" s="250"/>
      <c r="AA190" s="250"/>
      <c r="AB190" s="250"/>
      <c r="AC190" s="250"/>
      <c r="AD190" s="250"/>
      <c r="AE190" s="250"/>
      <c r="AF190" s="250"/>
      <c r="AG190" s="250"/>
      <c r="AH190" s="250"/>
      <c r="AI190" s="250"/>
      <c r="AJ190" s="250"/>
      <c r="AK190" s="250"/>
      <c r="AL190" s="250"/>
      <c r="AM190" s="250"/>
      <c r="AN190" s="250"/>
      <c r="AO190" s="250"/>
    </row>
    <row r="191" spans="1:41" ht="15">
      <c r="A191" s="250"/>
      <c r="B191" s="229"/>
      <c r="C191" s="250"/>
      <c r="D191" s="250"/>
      <c r="E191" s="250"/>
      <c r="F191" s="250"/>
      <c r="G191" s="250"/>
      <c r="H191" s="250"/>
      <c r="I191" s="250"/>
      <c r="J191" s="250"/>
      <c r="K191" s="250"/>
      <c r="L191" s="250"/>
      <c r="M191" s="250"/>
      <c r="N191" s="250"/>
      <c r="O191" s="250"/>
      <c r="P191" s="250"/>
      <c r="Q191" s="250"/>
      <c r="R191" s="250"/>
      <c r="S191" s="250"/>
      <c r="T191" s="250"/>
      <c r="U191" s="250"/>
      <c r="V191" s="250"/>
      <c r="W191" s="250"/>
      <c r="X191" s="250"/>
      <c r="Y191" s="250"/>
      <c r="Z191" s="250"/>
      <c r="AA191" s="250"/>
      <c r="AB191" s="250"/>
      <c r="AC191" s="250"/>
      <c r="AD191" s="250"/>
      <c r="AE191" s="250"/>
      <c r="AF191" s="250"/>
      <c r="AG191" s="250"/>
      <c r="AH191" s="250"/>
      <c r="AI191" s="250"/>
      <c r="AJ191" s="250"/>
      <c r="AK191" s="250"/>
      <c r="AL191" s="250"/>
      <c r="AM191" s="250"/>
      <c r="AN191" s="250"/>
      <c r="AO191" s="250"/>
    </row>
    <row r="192" spans="1:41" ht="15">
      <c r="A192" s="250"/>
      <c r="B192" s="229"/>
      <c r="C192" s="250"/>
      <c r="D192" s="250"/>
      <c r="E192" s="250"/>
      <c r="F192" s="250"/>
      <c r="G192" s="250"/>
      <c r="H192" s="250"/>
      <c r="I192" s="250"/>
      <c r="J192" s="250"/>
      <c r="K192" s="250"/>
      <c r="L192" s="250"/>
      <c r="M192" s="250"/>
      <c r="N192" s="250"/>
      <c r="O192" s="250"/>
      <c r="P192" s="250"/>
      <c r="Q192" s="250"/>
      <c r="R192" s="250"/>
      <c r="S192" s="250"/>
      <c r="T192" s="250"/>
      <c r="U192" s="250"/>
      <c r="V192" s="250"/>
      <c r="W192" s="250"/>
      <c r="X192" s="250"/>
      <c r="Y192" s="250"/>
      <c r="Z192" s="250"/>
      <c r="AA192" s="250"/>
      <c r="AB192" s="250"/>
      <c r="AC192" s="250"/>
      <c r="AD192" s="250"/>
      <c r="AE192" s="250"/>
      <c r="AF192" s="250"/>
      <c r="AG192" s="250"/>
      <c r="AH192" s="250"/>
      <c r="AI192" s="250"/>
      <c r="AJ192" s="250"/>
      <c r="AK192" s="250"/>
      <c r="AL192" s="250"/>
      <c r="AM192" s="250"/>
      <c r="AN192" s="250"/>
      <c r="AO192" s="250"/>
    </row>
    <row r="193" spans="1:41" ht="15">
      <c r="A193" s="250"/>
      <c r="B193" s="229"/>
      <c r="C193" s="250"/>
      <c r="D193" s="250"/>
      <c r="E193" s="250"/>
      <c r="F193" s="250"/>
      <c r="G193" s="250"/>
      <c r="H193" s="250"/>
      <c r="I193" s="250"/>
      <c r="J193" s="250"/>
      <c r="K193" s="250"/>
      <c r="L193" s="250"/>
      <c r="M193" s="250"/>
      <c r="N193" s="250"/>
      <c r="O193" s="250"/>
      <c r="P193" s="250"/>
      <c r="Q193" s="250"/>
      <c r="R193" s="250"/>
      <c r="S193" s="250"/>
      <c r="T193" s="250"/>
      <c r="U193" s="250"/>
      <c r="V193" s="250"/>
      <c r="W193" s="250"/>
      <c r="X193" s="250"/>
      <c r="Y193" s="250"/>
      <c r="Z193" s="250"/>
      <c r="AA193" s="250"/>
      <c r="AB193" s="250"/>
      <c r="AC193" s="250"/>
      <c r="AD193" s="250"/>
      <c r="AE193" s="250"/>
      <c r="AF193" s="250"/>
      <c r="AG193" s="250"/>
      <c r="AH193" s="250"/>
      <c r="AI193" s="250"/>
      <c r="AJ193" s="250"/>
      <c r="AK193" s="250"/>
      <c r="AL193" s="250"/>
      <c r="AM193" s="250"/>
      <c r="AN193" s="250"/>
      <c r="AO193" s="250"/>
    </row>
    <row r="194" spans="1:41" ht="15">
      <c r="A194" s="250"/>
      <c r="B194" s="229"/>
      <c r="C194" s="250"/>
      <c r="D194" s="250"/>
      <c r="E194" s="250"/>
      <c r="F194" s="250"/>
      <c r="G194" s="250"/>
      <c r="H194" s="250"/>
      <c r="I194" s="250"/>
      <c r="J194" s="250"/>
      <c r="K194" s="250"/>
      <c r="L194" s="250"/>
      <c r="M194" s="250"/>
      <c r="N194" s="250"/>
      <c r="O194" s="250"/>
      <c r="P194" s="250"/>
      <c r="Q194" s="250"/>
      <c r="R194" s="250"/>
      <c r="S194" s="250"/>
      <c r="T194" s="250"/>
      <c r="U194" s="250"/>
      <c r="V194" s="250"/>
      <c r="W194" s="250"/>
      <c r="X194" s="250"/>
      <c r="Y194" s="250"/>
      <c r="Z194" s="250"/>
      <c r="AA194" s="250"/>
      <c r="AB194" s="250"/>
      <c r="AC194" s="250"/>
      <c r="AD194" s="250"/>
      <c r="AE194" s="250"/>
      <c r="AF194" s="250"/>
      <c r="AG194" s="250"/>
      <c r="AH194" s="250"/>
      <c r="AI194" s="250"/>
      <c r="AJ194" s="250"/>
      <c r="AK194" s="250"/>
      <c r="AL194" s="250"/>
      <c r="AM194" s="250"/>
      <c r="AN194" s="250"/>
      <c r="AO194" s="250"/>
    </row>
    <row r="195" spans="1:41" ht="15">
      <c r="A195" s="250"/>
      <c r="B195" s="229"/>
      <c r="C195" s="250"/>
      <c r="D195" s="250"/>
      <c r="E195" s="250"/>
      <c r="F195" s="250"/>
      <c r="G195" s="250"/>
      <c r="H195" s="250"/>
      <c r="I195" s="250"/>
      <c r="J195" s="250"/>
      <c r="K195" s="250"/>
      <c r="L195" s="250"/>
      <c r="M195" s="250"/>
      <c r="N195" s="250"/>
      <c r="O195" s="250"/>
      <c r="P195" s="250"/>
      <c r="Q195" s="250"/>
      <c r="R195" s="250"/>
      <c r="S195" s="250"/>
      <c r="T195" s="250"/>
      <c r="U195" s="250"/>
      <c r="V195" s="250"/>
      <c r="W195" s="250"/>
      <c r="X195" s="250"/>
      <c r="Y195" s="250"/>
      <c r="Z195" s="250"/>
      <c r="AA195" s="250"/>
      <c r="AB195" s="250"/>
      <c r="AC195" s="250"/>
      <c r="AD195" s="250"/>
      <c r="AE195" s="250"/>
      <c r="AF195" s="250"/>
      <c r="AG195" s="250"/>
      <c r="AH195" s="250"/>
      <c r="AI195" s="250"/>
      <c r="AJ195" s="250"/>
      <c r="AK195" s="250"/>
      <c r="AL195" s="250"/>
      <c r="AM195" s="250"/>
      <c r="AN195" s="250"/>
      <c r="AO195" s="250"/>
    </row>
    <row r="196" spans="1:41" ht="15">
      <c r="A196" s="250"/>
      <c r="B196" s="229"/>
      <c r="C196" s="250"/>
      <c r="D196" s="250"/>
      <c r="E196" s="250"/>
      <c r="F196" s="250"/>
      <c r="G196" s="250"/>
      <c r="H196" s="250"/>
      <c r="I196" s="250"/>
      <c r="J196" s="250"/>
      <c r="K196" s="250"/>
      <c r="L196" s="250"/>
      <c r="M196" s="250"/>
      <c r="N196" s="250"/>
      <c r="O196" s="250"/>
      <c r="P196" s="250"/>
      <c r="Q196" s="250"/>
      <c r="R196" s="250"/>
      <c r="S196" s="250"/>
      <c r="T196" s="250"/>
      <c r="U196" s="250"/>
      <c r="V196" s="250"/>
      <c r="W196" s="250"/>
      <c r="X196" s="250"/>
      <c r="Y196" s="250"/>
      <c r="Z196" s="250"/>
      <c r="AA196" s="250"/>
      <c r="AB196" s="250"/>
      <c r="AC196" s="250"/>
      <c r="AD196" s="250"/>
      <c r="AE196" s="250"/>
      <c r="AF196" s="250"/>
      <c r="AG196" s="250"/>
      <c r="AH196" s="250"/>
      <c r="AI196" s="250"/>
      <c r="AJ196" s="250"/>
      <c r="AK196" s="250"/>
      <c r="AL196" s="250"/>
      <c r="AM196" s="250"/>
      <c r="AN196" s="250"/>
      <c r="AO196" s="250"/>
    </row>
    <row r="197" spans="1:41" ht="15">
      <c r="A197" s="250"/>
      <c r="B197" s="229"/>
      <c r="C197" s="250"/>
      <c r="D197" s="250"/>
      <c r="E197" s="250"/>
      <c r="F197" s="250"/>
      <c r="G197" s="250"/>
      <c r="H197" s="250"/>
      <c r="I197" s="250"/>
      <c r="J197" s="250"/>
      <c r="K197" s="250"/>
      <c r="L197" s="250"/>
      <c r="M197" s="250"/>
      <c r="N197" s="250"/>
      <c r="O197" s="250"/>
      <c r="P197" s="250"/>
      <c r="Q197" s="250"/>
      <c r="R197" s="250"/>
      <c r="S197" s="250"/>
      <c r="T197" s="250"/>
      <c r="U197" s="250"/>
      <c r="V197" s="250"/>
      <c r="W197" s="250"/>
      <c r="X197" s="250"/>
      <c r="Y197" s="250"/>
      <c r="Z197" s="250"/>
      <c r="AA197" s="250"/>
      <c r="AB197" s="250"/>
      <c r="AC197" s="250"/>
      <c r="AD197" s="250"/>
      <c r="AE197" s="250"/>
      <c r="AF197" s="250"/>
      <c r="AG197" s="250"/>
      <c r="AH197" s="250"/>
      <c r="AI197" s="250"/>
      <c r="AJ197" s="250"/>
      <c r="AK197" s="250"/>
      <c r="AL197" s="250"/>
      <c r="AM197" s="250"/>
      <c r="AN197" s="250"/>
      <c r="AO197" s="250"/>
    </row>
    <row r="198" spans="1:41" ht="15">
      <c r="A198" s="250"/>
      <c r="B198" s="229"/>
      <c r="C198" s="250"/>
      <c r="D198" s="250"/>
      <c r="E198" s="250"/>
      <c r="F198" s="250"/>
      <c r="G198" s="250"/>
      <c r="H198" s="250"/>
      <c r="I198" s="250"/>
      <c r="J198" s="250"/>
      <c r="K198" s="250"/>
      <c r="L198" s="250"/>
      <c r="M198" s="250"/>
      <c r="N198" s="250"/>
      <c r="O198" s="250"/>
      <c r="P198" s="250"/>
      <c r="Q198" s="250"/>
      <c r="R198" s="250"/>
      <c r="S198" s="250"/>
      <c r="T198" s="250"/>
      <c r="U198" s="250"/>
      <c r="V198" s="250"/>
      <c r="W198" s="250"/>
      <c r="X198" s="250"/>
      <c r="Y198" s="250"/>
      <c r="Z198" s="250"/>
      <c r="AA198" s="250"/>
      <c r="AB198" s="250"/>
      <c r="AC198" s="250"/>
      <c r="AD198" s="250"/>
      <c r="AE198" s="250"/>
      <c r="AF198" s="250"/>
      <c r="AG198" s="250"/>
      <c r="AH198" s="250"/>
      <c r="AI198" s="250"/>
      <c r="AJ198" s="250"/>
      <c r="AK198" s="250"/>
      <c r="AL198" s="250"/>
      <c r="AM198" s="250"/>
      <c r="AN198" s="250"/>
      <c r="AO198" s="250"/>
    </row>
    <row r="199" spans="1:41" ht="15">
      <c r="A199" s="250"/>
      <c r="B199" s="229"/>
      <c r="C199" s="250"/>
      <c r="D199" s="250"/>
      <c r="E199" s="250"/>
      <c r="F199" s="250"/>
      <c r="G199" s="250"/>
      <c r="H199" s="250"/>
      <c r="I199" s="250"/>
      <c r="J199" s="250"/>
      <c r="K199" s="250"/>
      <c r="L199" s="250"/>
      <c r="M199" s="250"/>
      <c r="N199" s="250"/>
      <c r="O199" s="250"/>
      <c r="P199" s="250"/>
      <c r="Q199" s="250"/>
      <c r="R199" s="250"/>
      <c r="S199" s="250"/>
      <c r="T199" s="250"/>
      <c r="U199" s="250"/>
      <c r="V199" s="250"/>
      <c r="W199" s="250"/>
      <c r="X199" s="250"/>
      <c r="Y199" s="250"/>
      <c r="Z199" s="250"/>
      <c r="AA199" s="250"/>
      <c r="AB199" s="250"/>
      <c r="AC199" s="250"/>
      <c r="AD199" s="250"/>
      <c r="AE199" s="250"/>
      <c r="AF199" s="250"/>
      <c r="AG199" s="250"/>
      <c r="AH199" s="250"/>
      <c r="AI199" s="250"/>
      <c r="AJ199" s="250"/>
      <c r="AK199" s="250"/>
      <c r="AL199" s="250"/>
      <c r="AM199" s="250"/>
      <c r="AN199" s="250"/>
      <c r="AO199" s="250"/>
    </row>
    <row r="200" spans="1:41" ht="15">
      <c r="A200" s="250"/>
      <c r="B200" s="229"/>
      <c r="C200" s="250"/>
      <c r="D200" s="250"/>
      <c r="E200" s="250"/>
      <c r="F200" s="250"/>
      <c r="G200" s="250"/>
      <c r="H200" s="250"/>
      <c r="I200" s="250"/>
      <c r="J200" s="250"/>
      <c r="K200" s="250"/>
      <c r="L200" s="250"/>
      <c r="M200" s="250"/>
      <c r="N200" s="250"/>
      <c r="O200" s="250"/>
      <c r="P200" s="250"/>
      <c r="Q200" s="250"/>
      <c r="R200" s="250"/>
      <c r="S200" s="250"/>
      <c r="T200" s="250"/>
      <c r="U200" s="250"/>
      <c r="V200" s="250"/>
      <c r="W200" s="250"/>
      <c r="X200" s="250"/>
      <c r="Y200" s="250"/>
      <c r="Z200" s="250"/>
      <c r="AA200" s="250"/>
      <c r="AB200" s="250"/>
      <c r="AC200" s="250"/>
      <c r="AD200" s="250"/>
      <c r="AE200" s="250"/>
      <c r="AF200" s="250"/>
      <c r="AG200" s="250"/>
      <c r="AH200" s="250"/>
      <c r="AI200" s="250"/>
      <c r="AJ200" s="250"/>
      <c r="AK200" s="250"/>
      <c r="AL200" s="250"/>
      <c r="AM200" s="250"/>
      <c r="AN200" s="250"/>
      <c r="AO200" s="250"/>
    </row>
    <row r="201" spans="1:41" ht="15">
      <c r="A201" s="250"/>
      <c r="B201" s="229"/>
      <c r="C201" s="250"/>
      <c r="D201" s="250"/>
      <c r="E201" s="250"/>
      <c r="F201" s="250"/>
      <c r="G201" s="250"/>
      <c r="H201" s="250"/>
      <c r="I201" s="250"/>
      <c r="J201" s="250"/>
      <c r="K201" s="250"/>
      <c r="L201" s="250"/>
      <c r="M201" s="250"/>
      <c r="N201" s="250"/>
      <c r="O201" s="250"/>
      <c r="P201" s="250"/>
      <c r="Q201" s="250"/>
      <c r="R201" s="250"/>
      <c r="S201" s="250"/>
      <c r="T201" s="250"/>
      <c r="U201" s="250"/>
      <c r="V201" s="250"/>
      <c r="W201" s="250"/>
      <c r="X201" s="250"/>
      <c r="Y201" s="250"/>
      <c r="Z201" s="250"/>
      <c r="AA201" s="250"/>
      <c r="AB201" s="250"/>
      <c r="AC201" s="250"/>
      <c r="AD201" s="250"/>
      <c r="AE201" s="250"/>
      <c r="AF201" s="250"/>
      <c r="AG201" s="250"/>
      <c r="AH201" s="250"/>
      <c r="AI201" s="250"/>
      <c r="AJ201" s="250"/>
      <c r="AK201" s="250"/>
      <c r="AL201" s="250"/>
      <c r="AM201" s="250"/>
      <c r="AN201" s="250"/>
      <c r="AO201" s="250"/>
    </row>
    <row r="202" spans="1:41" ht="15">
      <c r="A202" s="250"/>
      <c r="B202" s="229"/>
      <c r="C202" s="250"/>
      <c r="D202" s="250"/>
      <c r="E202" s="250"/>
      <c r="F202" s="250"/>
      <c r="G202" s="250"/>
      <c r="H202" s="250"/>
      <c r="I202" s="250"/>
      <c r="J202" s="250"/>
      <c r="K202" s="250"/>
      <c r="L202" s="250"/>
      <c r="M202" s="250"/>
      <c r="N202" s="250"/>
      <c r="O202" s="250"/>
      <c r="P202" s="250"/>
      <c r="Q202" s="250"/>
      <c r="R202" s="250"/>
      <c r="S202" s="250"/>
      <c r="T202" s="250"/>
      <c r="U202" s="250"/>
      <c r="V202" s="250"/>
      <c r="W202" s="250"/>
      <c r="X202" s="250"/>
      <c r="Y202" s="250"/>
      <c r="Z202" s="250"/>
      <c r="AA202" s="250"/>
      <c r="AB202" s="250"/>
      <c r="AC202" s="250"/>
      <c r="AD202" s="250"/>
      <c r="AE202" s="250"/>
      <c r="AF202" s="250"/>
      <c r="AG202" s="250"/>
      <c r="AH202" s="250"/>
      <c r="AI202" s="250"/>
      <c r="AJ202" s="250"/>
      <c r="AK202" s="250"/>
      <c r="AL202" s="250"/>
      <c r="AM202" s="250"/>
      <c r="AN202" s="250"/>
      <c r="AO202" s="250"/>
    </row>
    <row r="203" spans="1:41" ht="15">
      <c r="A203" s="250"/>
      <c r="B203" s="229"/>
      <c r="C203" s="250"/>
      <c r="D203" s="250"/>
      <c r="E203" s="250"/>
      <c r="F203" s="250"/>
      <c r="G203" s="250"/>
      <c r="H203" s="250"/>
      <c r="I203" s="250"/>
      <c r="J203" s="250"/>
      <c r="K203" s="250"/>
      <c r="L203" s="250"/>
      <c r="M203" s="250"/>
      <c r="N203" s="250"/>
      <c r="O203" s="250"/>
      <c r="P203" s="250"/>
      <c r="Q203" s="250"/>
      <c r="R203" s="250"/>
      <c r="S203" s="250"/>
      <c r="T203" s="250"/>
      <c r="U203" s="250"/>
      <c r="V203" s="250"/>
      <c r="W203" s="250"/>
      <c r="X203" s="250"/>
      <c r="Y203" s="250"/>
      <c r="Z203" s="250"/>
      <c r="AA203" s="250"/>
      <c r="AB203" s="250"/>
      <c r="AC203" s="250"/>
      <c r="AD203" s="250"/>
      <c r="AE203" s="250"/>
      <c r="AF203" s="250"/>
      <c r="AG203" s="250"/>
      <c r="AH203" s="250"/>
      <c r="AI203" s="250"/>
      <c r="AJ203" s="250"/>
      <c r="AK203" s="250"/>
      <c r="AL203" s="250"/>
      <c r="AM203" s="250"/>
      <c r="AN203" s="250"/>
      <c r="AO203" s="250"/>
    </row>
    <row r="204" spans="1:41" ht="15">
      <c r="A204" s="250"/>
      <c r="B204" s="229"/>
      <c r="C204" s="250"/>
      <c r="D204" s="250"/>
      <c r="E204" s="250"/>
      <c r="F204" s="250"/>
      <c r="G204" s="250"/>
      <c r="H204" s="250"/>
      <c r="I204" s="250"/>
      <c r="J204" s="250"/>
      <c r="K204" s="250"/>
      <c r="L204" s="250"/>
      <c r="M204" s="250"/>
      <c r="N204" s="250"/>
      <c r="O204" s="250"/>
      <c r="P204" s="250"/>
      <c r="Q204" s="250"/>
      <c r="R204" s="250"/>
      <c r="S204" s="250"/>
      <c r="T204" s="250"/>
      <c r="U204" s="250"/>
      <c r="V204" s="250"/>
      <c r="W204" s="250"/>
      <c r="X204" s="250"/>
      <c r="Y204" s="250"/>
      <c r="Z204" s="250"/>
      <c r="AA204" s="250"/>
      <c r="AB204" s="250"/>
      <c r="AC204" s="250"/>
      <c r="AD204" s="250"/>
      <c r="AE204" s="250"/>
      <c r="AF204" s="250"/>
      <c r="AG204" s="250"/>
      <c r="AH204" s="250"/>
      <c r="AI204" s="250"/>
      <c r="AJ204" s="250"/>
      <c r="AK204" s="250"/>
      <c r="AL204" s="250"/>
      <c r="AM204" s="250"/>
      <c r="AN204" s="250"/>
      <c r="AO204" s="250"/>
    </row>
    <row r="205" spans="1:41" ht="15">
      <c r="A205" s="250"/>
      <c r="B205" s="229"/>
      <c r="C205" s="250"/>
      <c r="D205" s="250"/>
      <c r="E205" s="250"/>
      <c r="F205" s="250"/>
      <c r="G205" s="250"/>
      <c r="H205" s="250"/>
      <c r="I205" s="250"/>
      <c r="J205" s="250"/>
      <c r="K205" s="250"/>
      <c r="L205" s="250"/>
      <c r="M205" s="250"/>
      <c r="N205" s="250"/>
      <c r="O205" s="250"/>
      <c r="P205" s="250"/>
      <c r="Q205" s="250"/>
      <c r="R205" s="250"/>
      <c r="S205" s="250"/>
      <c r="T205" s="250"/>
      <c r="U205" s="250"/>
      <c r="V205" s="250"/>
      <c r="W205" s="250"/>
      <c r="X205" s="250"/>
      <c r="Y205" s="250"/>
      <c r="Z205" s="250"/>
      <c r="AA205" s="250"/>
      <c r="AB205" s="250"/>
      <c r="AC205" s="250"/>
      <c r="AD205" s="250"/>
      <c r="AE205" s="250"/>
      <c r="AF205" s="250"/>
      <c r="AG205" s="250"/>
      <c r="AH205" s="250"/>
      <c r="AI205" s="250"/>
      <c r="AJ205" s="250"/>
      <c r="AK205" s="250"/>
      <c r="AL205" s="250"/>
      <c r="AM205" s="250"/>
      <c r="AN205" s="250"/>
      <c r="AO205" s="250"/>
    </row>
    <row r="206" spans="1:41" ht="15">
      <c r="A206" s="250"/>
      <c r="B206" s="229"/>
      <c r="C206" s="250"/>
      <c r="D206" s="250"/>
      <c r="E206" s="250"/>
      <c r="F206" s="250"/>
      <c r="G206" s="250"/>
      <c r="H206" s="250"/>
      <c r="I206" s="250"/>
      <c r="J206" s="250"/>
      <c r="K206" s="250"/>
      <c r="L206" s="250"/>
      <c r="M206" s="250"/>
      <c r="N206" s="250"/>
      <c r="O206" s="250"/>
      <c r="P206" s="250"/>
      <c r="Q206" s="250"/>
      <c r="R206" s="250"/>
      <c r="S206" s="250"/>
      <c r="T206" s="250"/>
      <c r="U206" s="250"/>
      <c r="V206" s="250"/>
      <c r="W206" s="250"/>
      <c r="X206" s="250"/>
      <c r="Y206" s="250"/>
      <c r="Z206" s="250"/>
      <c r="AA206" s="250"/>
      <c r="AB206" s="250"/>
      <c r="AC206" s="250"/>
      <c r="AD206" s="250"/>
      <c r="AE206" s="250"/>
      <c r="AF206" s="250"/>
      <c r="AG206" s="250"/>
      <c r="AH206" s="250"/>
      <c r="AI206" s="250"/>
      <c r="AJ206" s="250"/>
      <c r="AK206" s="250"/>
      <c r="AL206" s="250"/>
      <c r="AM206" s="250"/>
      <c r="AN206" s="250"/>
      <c r="AO206" s="250"/>
    </row>
    <row r="207" spans="1:41" ht="15">
      <c r="A207" s="250"/>
      <c r="B207" s="229"/>
      <c r="C207" s="250"/>
      <c r="D207" s="250"/>
      <c r="E207" s="250"/>
      <c r="F207" s="250"/>
      <c r="G207" s="250"/>
      <c r="H207" s="250"/>
      <c r="I207" s="250"/>
      <c r="J207" s="250"/>
      <c r="K207" s="250"/>
      <c r="L207" s="250"/>
      <c r="M207" s="250"/>
      <c r="N207" s="250"/>
      <c r="O207" s="250"/>
      <c r="P207" s="250"/>
      <c r="Q207" s="250"/>
      <c r="R207" s="250"/>
      <c r="S207" s="250"/>
      <c r="T207" s="250"/>
      <c r="U207" s="250"/>
      <c r="V207" s="250"/>
      <c r="W207" s="250"/>
      <c r="X207" s="250"/>
      <c r="Y207" s="250"/>
      <c r="Z207" s="250"/>
      <c r="AA207" s="250"/>
      <c r="AB207" s="250"/>
      <c r="AC207" s="250"/>
      <c r="AD207" s="250"/>
      <c r="AE207" s="250"/>
      <c r="AF207" s="250"/>
      <c r="AG207" s="250"/>
      <c r="AH207" s="250"/>
      <c r="AI207" s="250"/>
      <c r="AJ207" s="250"/>
      <c r="AK207" s="250"/>
      <c r="AL207" s="250"/>
      <c r="AM207" s="250"/>
      <c r="AN207" s="250"/>
      <c r="AO207" s="250"/>
    </row>
    <row r="208" spans="1:41" ht="15">
      <c r="A208" s="250"/>
      <c r="B208" s="229"/>
      <c r="C208" s="250"/>
      <c r="D208" s="250"/>
      <c r="E208" s="250"/>
      <c r="F208" s="250"/>
      <c r="G208" s="250"/>
      <c r="H208" s="250"/>
      <c r="I208" s="250"/>
      <c r="J208" s="250"/>
      <c r="K208" s="250"/>
      <c r="L208" s="250"/>
      <c r="M208" s="250"/>
      <c r="N208" s="250"/>
      <c r="O208" s="250"/>
      <c r="P208" s="250"/>
      <c r="Q208" s="250"/>
      <c r="R208" s="250"/>
      <c r="S208" s="250"/>
      <c r="T208" s="250"/>
      <c r="U208" s="250"/>
      <c r="V208" s="250"/>
      <c r="W208" s="250"/>
      <c r="X208" s="250"/>
      <c r="Y208" s="250"/>
      <c r="Z208" s="250"/>
      <c r="AA208" s="250"/>
      <c r="AB208" s="250"/>
      <c r="AC208" s="250"/>
      <c r="AD208" s="250"/>
      <c r="AE208" s="250"/>
      <c r="AF208" s="250"/>
      <c r="AG208" s="250"/>
      <c r="AH208" s="250"/>
      <c r="AI208" s="250"/>
      <c r="AJ208" s="250"/>
      <c r="AK208" s="250"/>
      <c r="AL208" s="250"/>
      <c r="AM208" s="250"/>
      <c r="AN208" s="250"/>
      <c r="AO208" s="250"/>
    </row>
    <row r="209" spans="1:41" ht="15">
      <c r="A209" s="250"/>
      <c r="B209" s="229"/>
      <c r="C209" s="250"/>
      <c r="D209" s="250"/>
      <c r="E209" s="250"/>
      <c r="F209" s="250"/>
      <c r="G209" s="250"/>
      <c r="H209" s="250"/>
      <c r="I209" s="250"/>
      <c r="J209" s="250"/>
      <c r="K209" s="250"/>
      <c r="L209" s="250"/>
      <c r="M209" s="250"/>
      <c r="N209" s="250"/>
      <c r="O209" s="250"/>
      <c r="P209" s="250"/>
      <c r="Q209" s="250"/>
      <c r="R209" s="250"/>
      <c r="S209" s="250"/>
      <c r="T209" s="250"/>
      <c r="U209" s="250"/>
      <c r="V209" s="250"/>
      <c r="W209" s="250"/>
      <c r="X209" s="250"/>
      <c r="Y209" s="250"/>
      <c r="Z209" s="250"/>
      <c r="AA209" s="250"/>
      <c r="AB209" s="250"/>
      <c r="AC209" s="250"/>
      <c r="AD209" s="250"/>
      <c r="AE209" s="250"/>
      <c r="AF209" s="250"/>
      <c r="AG209" s="250"/>
      <c r="AH209" s="250"/>
      <c r="AI209" s="250"/>
      <c r="AJ209" s="250"/>
      <c r="AK209" s="250"/>
      <c r="AL209" s="250"/>
      <c r="AM209" s="250"/>
      <c r="AN209" s="250"/>
      <c r="AO209" s="250"/>
    </row>
    <row r="210" spans="1:41" ht="15">
      <c r="A210" s="250"/>
      <c r="B210" s="229"/>
      <c r="C210" s="250"/>
      <c r="D210" s="250"/>
      <c r="E210" s="250"/>
      <c r="F210" s="250"/>
      <c r="G210" s="250"/>
      <c r="H210" s="250"/>
      <c r="I210" s="250"/>
      <c r="J210" s="250"/>
      <c r="K210" s="250"/>
      <c r="L210" s="250"/>
      <c r="M210" s="250"/>
      <c r="N210" s="250"/>
      <c r="O210" s="250"/>
      <c r="P210" s="250"/>
      <c r="Q210" s="250"/>
      <c r="R210" s="250"/>
      <c r="S210" s="250"/>
      <c r="T210" s="250"/>
      <c r="U210" s="250"/>
      <c r="V210" s="250"/>
      <c r="W210" s="250"/>
      <c r="X210" s="250"/>
      <c r="Y210" s="250"/>
      <c r="Z210" s="250"/>
      <c r="AA210" s="250"/>
      <c r="AB210" s="250"/>
      <c r="AC210" s="250"/>
      <c r="AD210" s="250"/>
      <c r="AE210" s="250"/>
      <c r="AF210" s="250"/>
      <c r="AG210" s="250"/>
      <c r="AH210" s="250"/>
      <c r="AI210" s="250"/>
      <c r="AJ210" s="250"/>
      <c r="AK210" s="250"/>
      <c r="AL210" s="250"/>
      <c r="AM210" s="250"/>
      <c r="AN210" s="250"/>
      <c r="AO210" s="250"/>
    </row>
    <row r="211" spans="1:41" ht="15">
      <c r="A211" s="250"/>
      <c r="B211" s="229"/>
      <c r="C211" s="250"/>
      <c r="D211" s="250"/>
      <c r="E211" s="250"/>
      <c r="F211" s="250"/>
      <c r="G211" s="250"/>
      <c r="H211" s="250"/>
      <c r="I211" s="250"/>
      <c r="J211" s="250"/>
      <c r="K211" s="250"/>
      <c r="L211" s="250"/>
      <c r="M211" s="250"/>
      <c r="N211" s="250"/>
      <c r="O211" s="250"/>
      <c r="P211" s="250"/>
      <c r="Q211" s="250"/>
      <c r="R211" s="250"/>
      <c r="S211" s="250"/>
      <c r="T211" s="250"/>
      <c r="U211" s="250"/>
      <c r="V211" s="250"/>
      <c r="W211" s="250"/>
      <c r="X211" s="250"/>
      <c r="Y211" s="250"/>
      <c r="Z211" s="250"/>
      <c r="AA211" s="250"/>
      <c r="AB211" s="250"/>
      <c r="AC211" s="250"/>
      <c r="AD211" s="250"/>
      <c r="AE211" s="250"/>
      <c r="AF211" s="250"/>
      <c r="AG211" s="250"/>
      <c r="AH211" s="250"/>
      <c r="AI211" s="250"/>
      <c r="AJ211" s="250"/>
      <c r="AK211" s="250"/>
      <c r="AL211" s="250"/>
      <c r="AM211" s="250"/>
      <c r="AN211" s="250"/>
      <c r="AO211" s="250"/>
    </row>
    <row r="212" spans="1:41" ht="15">
      <c r="A212" s="250"/>
      <c r="B212" s="229"/>
      <c r="C212" s="250"/>
      <c r="D212" s="250"/>
      <c r="E212" s="250"/>
      <c r="F212" s="250"/>
      <c r="G212" s="250"/>
      <c r="H212" s="250"/>
      <c r="I212" s="250"/>
      <c r="J212" s="250"/>
      <c r="K212" s="250"/>
      <c r="L212" s="250"/>
      <c r="M212" s="250"/>
      <c r="N212" s="250"/>
      <c r="O212" s="250"/>
      <c r="P212" s="250"/>
      <c r="Q212" s="250"/>
      <c r="R212" s="250"/>
      <c r="S212" s="250"/>
      <c r="T212" s="250"/>
      <c r="U212" s="250"/>
      <c r="V212" s="250"/>
      <c r="W212" s="250"/>
      <c r="X212" s="250"/>
      <c r="Y212" s="250"/>
      <c r="Z212" s="250"/>
      <c r="AA212" s="250"/>
      <c r="AB212" s="250"/>
      <c r="AC212" s="250"/>
      <c r="AD212" s="250"/>
      <c r="AE212" s="250"/>
      <c r="AF212" s="250"/>
      <c r="AG212" s="250"/>
      <c r="AH212" s="250"/>
      <c r="AI212" s="250"/>
      <c r="AJ212" s="250"/>
      <c r="AK212" s="250"/>
      <c r="AL212" s="250"/>
      <c r="AM212" s="250"/>
      <c r="AN212" s="250"/>
      <c r="AO212" s="250"/>
    </row>
    <row r="213" spans="1:41" ht="15">
      <c r="A213" s="250"/>
      <c r="B213" s="229"/>
      <c r="C213" s="250"/>
      <c r="D213" s="250"/>
      <c r="E213" s="250"/>
      <c r="F213" s="250"/>
      <c r="G213" s="250"/>
      <c r="H213" s="250"/>
      <c r="I213" s="250"/>
      <c r="J213" s="250"/>
      <c r="K213" s="250"/>
      <c r="L213" s="250"/>
      <c r="M213" s="250"/>
      <c r="N213" s="250"/>
      <c r="O213" s="250"/>
      <c r="P213" s="250"/>
      <c r="Q213" s="250"/>
      <c r="R213" s="250"/>
      <c r="S213" s="250"/>
      <c r="T213" s="250"/>
      <c r="U213" s="250"/>
      <c r="V213" s="250"/>
      <c r="W213" s="250"/>
      <c r="X213" s="250"/>
      <c r="Y213" s="250"/>
      <c r="Z213" s="250"/>
      <c r="AA213" s="250"/>
      <c r="AB213" s="250"/>
      <c r="AC213" s="250"/>
      <c r="AD213" s="250"/>
      <c r="AE213" s="250"/>
      <c r="AF213" s="250"/>
      <c r="AG213" s="250"/>
      <c r="AH213" s="250"/>
      <c r="AI213" s="250"/>
      <c r="AJ213" s="250"/>
      <c r="AK213" s="250"/>
      <c r="AL213" s="250"/>
      <c r="AM213" s="250"/>
      <c r="AN213" s="250"/>
      <c r="AO213" s="250"/>
    </row>
    <row r="214" spans="1:41" ht="15">
      <c r="A214" s="250"/>
      <c r="B214" s="229"/>
      <c r="C214" s="250"/>
      <c r="D214" s="250"/>
      <c r="E214" s="250"/>
      <c r="F214" s="250"/>
      <c r="G214" s="250"/>
      <c r="H214" s="250"/>
      <c r="I214" s="250"/>
      <c r="J214" s="250"/>
      <c r="K214" s="250"/>
      <c r="L214" s="250"/>
      <c r="M214" s="250"/>
      <c r="N214" s="250"/>
      <c r="O214" s="250"/>
      <c r="P214" s="250"/>
      <c r="Q214" s="250"/>
      <c r="R214" s="250"/>
      <c r="S214" s="250"/>
      <c r="T214" s="250"/>
      <c r="U214" s="250"/>
      <c r="V214" s="250"/>
      <c r="W214" s="250"/>
      <c r="X214" s="250"/>
      <c r="Y214" s="250"/>
      <c r="Z214" s="250"/>
      <c r="AA214" s="250"/>
      <c r="AB214" s="250"/>
      <c r="AC214" s="250"/>
      <c r="AD214" s="250"/>
      <c r="AE214" s="250"/>
      <c r="AF214" s="250"/>
      <c r="AG214" s="250"/>
      <c r="AH214" s="250"/>
      <c r="AI214" s="250"/>
      <c r="AJ214" s="250"/>
      <c r="AK214" s="250"/>
      <c r="AL214" s="250"/>
      <c r="AM214" s="250"/>
      <c r="AN214" s="250"/>
      <c r="AO214" s="250"/>
    </row>
    <row r="215" spans="1:41" ht="15">
      <c r="A215" s="250"/>
      <c r="B215" s="229"/>
      <c r="C215" s="250"/>
      <c r="D215" s="250"/>
      <c r="E215" s="250"/>
      <c r="F215" s="250"/>
      <c r="G215" s="250"/>
      <c r="H215" s="250"/>
      <c r="I215" s="250"/>
      <c r="J215" s="250"/>
      <c r="K215" s="250"/>
      <c r="L215" s="250"/>
      <c r="M215" s="250"/>
      <c r="N215" s="250"/>
      <c r="O215" s="250"/>
      <c r="P215" s="250"/>
      <c r="Q215" s="250"/>
      <c r="R215" s="250"/>
      <c r="S215" s="250"/>
      <c r="T215" s="250"/>
      <c r="U215" s="250"/>
      <c r="V215" s="250"/>
      <c r="W215" s="250"/>
      <c r="X215" s="250"/>
      <c r="Y215" s="250"/>
      <c r="Z215" s="250"/>
      <c r="AA215" s="250"/>
      <c r="AB215" s="250"/>
      <c r="AC215" s="250"/>
      <c r="AD215" s="250"/>
      <c r="AE215" s="250"/>
      <c r="AF215" s="250"/>
      <c r="AG215" s="250"/>
      <c r="AH215" s="250"/>
      <c r="AI215" s="250"/>
      <c r="AJ215" s="250"/>
      <c r="AK215" s="250"/>
      <c r="AL215" s="250"/>
      <c r="AM215" s="250"/>
      <c r="AN215" s="250"/>
      <c r="AO215" s="250"/>
    </row>
    <row r="216" spans="1:41" ht="15">
      <c r="A216" s="250"/>
      <c r="B216" s="229"/>
      <c r="C216" s="250"/>
      <c r="D216" s="250"/>
      <c r="E216" s="250"/>
      <c r="F216" s="250"/>
      <c r="G216" s="250"/>
      <c r="H216" s="250"/>
      <c r="I216" s="250"/>
      <c r="J216" s="250"/>
      <c r="K216" s="250"/>
      <c r="L216" s="250"/>
      <c r="M216" s="250"/>
      <c r="N216" s="250"/>
      <c r="O216" s="250"/>
      <c r="P216" s="250"/>
      <c r="Q216" s="250"/>
      <c r="R216" s="250"/>
      <c r="S216" s="250"/>
      <c r="T216" s="250"/>
      <c r="U216" s="250"/>
      <c r="V216" s="250"/>
      <c r="W216" s="250"/>
      <c r="X216" s="250"/>
      <c r="Y216" s="250"/>
      <c r="Z216" s="250"/>
      <c r="AA216" s="250"/>
      <c r="AB216" s="250"/>
      <c r="AC216" s="250"/>
      <c r="AD216" s="250"/>
      <c r="AE216" s="250"/>
      <c r="AF216" s="250"/>
      <c r="AG216" s="250"/>
      <c r="AH216" s="250"/>
      <c r="AI216" s="250"/>
      <c r="AJ216" s="250"/>
      <c r="AK216" s="250"/>
      <c r="AL216" s="250"/>
      <c r="AM216" s="250"/>
      <c r="AN216" s="250"/>
      <c r="AO216" s="250"/>
    </row>
    <row r="217" spans="1:41" ht="15">
      <c r="A217" s="250"/>
      <c r="B217" s="229"/>
      <c r="C217" s="250"/>
      <c r="D217" s="250"/>
      <c r="E217" s="250"/>
      <c r="F217" s="250"/>
      <c r="G217" s="250"/>
      <c r="H217" s="250"/>
      <c r="I217" s="250"/>
      <c r="J217" s="250"/>
      <c r="K217" s="250"/>
      <c r="L217" s="250"/>
      <c r="M217" s="250"/>
      <c r="N217" s="250"/>
      <c r="O217" s="250"/>
      <c r="P217" s="250"/>
      <c r="Q217" s="250"/>
      <c r="R217" s="250"/>
      <c r="S217" s="250"/>
      <c r="T217" s="250"/>
      <c r="U217" s="250"/>
      <c r="V217" s="250"/>
      <c r="W217" s="250"/>
      <c r="X217" s="250"/>
      <c r="Y217" s="250"/>
      <c r="Z217" s="250"/>
      <c r="AA217" s="250"/>
      <c r="AB217" s="250"/>
      <c r="AC217" s="250"/>
      <c r="AD217" s="250"/>
      <c r="AE217" s="250"/>
      <c r="AF217" s="250"/>
      <c r="AG217" s="250"/>
      <c r="AH217" s="250"/>
      <c r="AI217" s="250"/>
      <c r="AJ217" s="250"/>
      <c r="AK217" s="250"/>
      <c r="AL217" s="250"/>
      <c r="AM217" s="250"/>
      <c r="AN217" s="250"/>
      <c r="AO217" s="250"/>
    </row>
    <row r="218" spans="1:41" ht="15">
      <c r="A218" s="250"/>
      <c r="B218" s="229"/>
      <c r="C218" s="250"/>
      <c r="D218" s="250"/>
      <c r="E218" s="250"/>
      <c r="F218" s="250"/>
      <c r="G218" s="250"/>
      <c r="H218" s="250"/>
      <c r="I218" s="250"/>
      <c r="J218" s="250"/>
      <c r="K218" s="250"/>
      <c r="L218" s="250"/>
      <c r="M218" s="250"/>
      <c r="N218" s="250"/>
      <c r="O218" s="250"/>
      <c r="P218" s="250"/>
      <c r="Q218" s="250"/>
      <c r="R218" s="250"/>
      <c r="S218" s="250"/>
      <c r="T218" s="250"/>
      <c r="U218" s="250"/>
      <c r="V218" s="250"/>
      <c r="W218" s="250"/>
      <c r="X218" s="250"/>
      <c r="Y218" s="250"/>
      <c r="Z218" s="250"/>
      <c r="AA218" s="250"/>
      <c r="AB218" s="250"/>
      <c r="AC218" s="250"/>
      <c r="AD218" s="250"/>
      <c r="AE218" s="250"/>
      <c r="AF218" s="250"/>
      <c r="AG218" s="250"/>
      <c r="AH218" s="250"/>
      <c r="AI218" s="250"/>
      <c r="AJ218" s="250"/>
      <c r="AK218" s="250"/>
      <c r="AL218" s="250"/>
      <c r="AM218" s="250"/>
      <c r="AN218" s="250"/>
      <c r="AO218" s="250"/>
    </row>
    <row r="219" spans="1:41" ht="15">
      <c r="A219" s="250"/>
      <c r="B219" s="229"/>
      <c r="C219" s="250"/>
      <c r="D219" s="250"/>
      <c r="E219" s="250"/>
      <c r="F219" s="250"/>
      <c r="G219" s="250"/>
      <c r="H219" s="250"/>
      <c r="I219" s="250"/>
      <c r="J219" s="250"/>
      <c r="K219" s="250"/>
      <c r="L219" s="250"/>
      <c r="M219" s="250"/>
      <c r="N219" s="250"/>
      <c r="O219" s="250"/>
      <c r="P219" s="250"/>
      <c r="Q219" s="250"/>
      <c r="R219" s="250"/>
      <c r="S219" s="250"/>
      <c r="T219" s="250"/>
      <c r="U219" s="250"/>
      <c r="V219" s="250"/>
      <c r="W219" s="250"/>
      <c r="X219" s="250"/>
      <c r="Y219" s="250"/>
      <c r="Z219" s="250"/>
      <c r="AA219" s="250"/>
      <c r="AB219" s="250"/>
      <c r="AC219" s="250"/>
      <c r="AD219" s="250"/>
      <c r="AE219" s="250"/>
      <c r="AF219" s="250"/>
      <c r="AG219" s="250"/>
      <c r="AH219" s="250"/>
      <c r="AI219" s="250"/>
      <c r="AJ219" s="250"/>
      <c r="AK219" s="250"/>
      <c r="AL219" s="250"/>
      <c r="AM219" s="250"/>
      <c r="AN219" s="250"/>
      <c r="AO219" s="250"/>
    </row>
    <row r="220" spans="1:41" ht="15">
      <c r="A220" s="250"/>
      <c r="B220" s="229"/>
      <c r="C220" s="250"/>
      <c r="D220" s="250"/>
      <c r="E220" s="250"/>
      <c r="F220" s="250"/>
      <c r="G220" s="250"/>
      <c r="H220" s="250"/>
      <c r="I220" s="250"/>
      <c r="J220" s="250"/>
      <c r="K220" s="250"/>
      <c r="L220" s="250"/>
      <c r="M220" s="250"/>
      <c r="N220" s="250"/>
      <c r="O220" s="250"/>
      <c r="P220" s="250"/>
      <c r="Q220" s="250"/>
      <c r="R220" s="250"/>
      <c r="S220" s="250"/>
      <c r="T220" s="250"/>
      <c r="U220" s="250"/>
      <c r="V220" s="250"/>
      <c r="W220" s="250"/>
      <c r="X220" s="250"/>
      <c r="Y220" s="250"/>
      <c r="Z220" s="250"/>
      <c r="AA220" s="250"/>
      <c r="AB220" s="250"/>
      <c r="AC220" s="250"/>
      <c r="AD220" s="250"/>
      <c r="AE220" s="250"/>
      <c r="AF220" s="250"/>
      <c r="AG220" s="250"/>
      <c r="AH220" s="250"/>
      <c r="AI220" s="250"/>
      <c r="AJ220" s="250"/>
      <c r="AK220" s="250"/>
      <c r="AL220" s="250"/>
      <c r="AM220" s="250"/>
      <c r="AN220" s="250"/>
      <c r="AO220" s="250"/>
    </row>
    <row r="221" spans="1:41" ht="15">
      <c r="A221" s="250"/>
      <c r="B221" s="229"/>
      <c r="C221" s="250"/>
      <c r="D221" s="250"/>
      <c r="E221" s="250"/>
      <c r="F221" s="250"/>
      <c r="G221" s="250"/>
      <c r="H221" s="250"/>
      <c r="I221" s="250"/>
      <c r="J221" s="250"/>
      <c r="K221" s="250"/>
      <c r="L221" s="250"/>
      <c r="M221" s="250"/>
      <c r="N221" s="250"/>
      <c r="O221" s="250"/>
      <c r="P221" s="250"/>
      <c r="Q221" s="250"/>
      <c r="R221" s="250"/>
      <c r="S221" s="250"/>
      <c r="T221" s="250"/>
      <c r="U221" s="250"/>
      <c r="V221" s="250"/>
      <c r="W221" s="250"/>
      <c r="X221" s="250"/>
      <c r="Y221" s="250"/>
      <c r="Z221" s="250"/>
      <c r="AA221" s="250"/>
      <c r="AB221" s="250"/>
      <c r="AC221" s="250"/>
      <c r="AD221" s="250"/>
      <c r="AE221" s="250"/>
      <c r="AF221" s="250"/>
      <c r="AG221" s="250"/>
      <c r="AH221" s="250"/>
      <c r="AI221" s="250"/>
      <c r="AJ221" s="250"/>
      <c r="AK221" s="250"/>
      <c r="AL221" s="250"/>
      <c r="AM221" s="250"/>
      <c r="AN221" s="250"/>
      <c r="AO221" s="250"/>
    </row>
    <row r="222" spans="1:41" ht="15">
      <c r="A222" s="250"/>
      <c r="B222" s="229"/>
      <c r="C222" s="250"/>
      <c r="D222" s="250"/>
      <c r="E222" s="250"/>
      <c r="F222" s="250"/>
      <c r="G222" s="250"/>
      <c r="H222" s="250"/>
      <c r="I222" s="250"/>
      <c r="J222" s="250"/>
      <c r="K222" s="250"/>
      <c r="L222" s="250"/>
      <c r="M222" s="250"/>
      <c r="N222" s="250"/>
      <c r="O222" s="250"/>
      <c r="P222" s="250"/>
      <c r="Q222" s="250"/>
      <c r="R222" s="250"/>
      <c r="S222" s="250"/>
      <c r="T222" s="250"/>
      <c r="U222" s="250"/>
      <c r="V222" s="250"/>
      <c r="W222" s="250"/>
      <c r="X222" s="250"/>
      <c r="Y222" s="250"/>
      <c r="Z222" s="250"/>
      <c r="AA222" s="250"/>
      <c r="AB222" s="250"/>
      <c r="AC222" s="250"/>
      <c r="AD222" s="250"/>
      <c r="AE222" s="250"/>
      <c r="AF222" s="250"/>
      <c r="AG222" s="250"/>
      <c r="AH222" s="250"/>
      <c r="AI222" s="250"/>
      <c r="AJ222" s="250"/>
      <c r="AK222" s="250"/>
      <c r="AL222" s="250"/>
      <c r="AM222" s="250"/>
      <c r="AN222" s="250"/>
      <c r="AO222" s="250"/>
    </row>
    <row r="223" spans="1:41" ht="15">
      <c r="A223" s="250"/>
      <c r="B223" s="229"/>
      <c r="C223" s="250"/>
      <c r="D223" s="250"/>
      <c r="E223" s="250"/>
      <c r="F223" s="250"/>
      <c r="G223" s="250"/>
      <c r="H223" s="250"/>
      <c r="I223" s="250"/>
      <c r="J223" s="250"/>
      <c r="K223" s="250"/>
      <c r="L223" s="250"/>
      <c r="M223" s="250"/>
      <c r="N223" s="250"/>
      <c r="O223" s="250"/>
      <c r="P223" s="250"/>
      <c r="Q223" s="250"/>
      <c r="R223" s="250"/>
      <c r="S223" s="250"/>
      <c r="T223" s="250"/>
      <c r="U223" s="250"/>
      <c r="V223" s="250"/>
      <c r="W223" s="250"/>
      <c r="X223" s="250"/>
      <c r="Y223" s="250"/>
      <c r="Z223" s="250"/>
      <c r="AA223" s="250"/>
      <c r="AB223" s="250"/>
      <c r="AC223" s="250"/>
      <c r="AD223" s="250"/>
      <c r="AE223" s="250"/>
      <c r="AF223" s="250"/>
      <c r="AG223" s="250"/>
      <c r="AH223" s="250"/>
      <c r="AI223" s="250"/>
      <c r="AJ223" s="250"/>
      <c r="AK223" s="250"/>
      <c r="AL223" s="250"/>
      <c r="AM223" s="250"/>
      <c r="AN223" s="250"/>
      <c r="AO223" s="250"/>
    </row>
    <row r="224" spans="1:41" ht="15">
      <c r="A224" s="250"/>
      <c r="B224" s="229"/>
      <c r="C224" s="250"/>
      <c r="D224" s="250"/>
      <c r="E224" s="250"/>
      <c r="F224" s="250"/>
      <c r="G224" s="250"/>
      <c r="H224" s="250"/>
      <c r="I224" s="250"/>
      <c r="J224" s="250"/>
      <c r="K224" s="250"/>
      <c r="L224" s="250"/>
      <c r="M224" s="250"/>
      <c r="N224" s="250"/>
      <c r="O224" s="250"/>
      <c r="P224" s="250"/>
      <c r="Q224" s="250"/>
      <c r="R224" s="250"/>
      <c r="S224" s="250"/>
      <c r="T224" s="250"/>
      <c r="U224" s="250"/>
      <c r="V224" s="250"/>
      <c r="W224" s="250"/>
      <c r="X224" s="250"/>
      <c r="Y224" s="250"/>
      <c r="Z224" s="250"/>
      <c r="AA224" s="250"/>
      <c r="AB224" s="250"/>
      <c r="AC224" s="250"/>
      <c r="AD224" s="250"/>
      <c r="AE224" s="250"/>
      <c r="AF224" s="250"/>
      <c r="AG224" s="250"/>
      <c r="AH224" s="250"/>
      <c r="AI224" s="250"/>
      <c r="AJ224" s="250"/>
      <c r="AK224" s="250"/>
      <c r="AL224" s="250"/>
      <c r="AM224" s="250"/>
      <c r="AN224" s="250"/>
      <c r="AO224" s="250"/>
    </row>
    <row r="225" spans="1:41" ht="15">
      <c r="A225" s="250"/>
      <c r="B225" s="229"/>
      <c r="C225" s="250"/>
      <c r="D225" s="250"/>
      <c r="E225" s="250"/>
      <c r="F225" s="250"/>
      <c r="G225" s="250"/>
      <c r="H225" s="250"/>
      <c r="I225" s="250"/>
      <c r="J225" s="250"/>
      <c r="K225" s="250"/>
      <c r="L225" s="250"/>
      <c r="M225" s="250"/>
      <c r="N225" s="250"/>
      <c r="O225" s="250"/>
      <c r="P225" s="250"/>
      <c r="Q225" s="250"/>
      <c r="R225" s="250"/>
      <c r="S225" s="250"/>
      <c r="T225" s="250"/>
      <c r="U225" s="250"/>
      <c r="V225" s="250"/>
      <c r="W225" s="250"/>
      <c r="X225" s="250"/>
      <c r="Y225" s="250"/>
      <c r="Z225" s="250"/>
      <c r="AA225" s="250"/>
      <c r="AB225" s="250"/>
      <c r="AC225" s="250"/>
      <c r="AD225" s="250"/>
      <c r="AE225" s="250"/>
      <c r="AF225" s="250"/>
      <c r="AG225" s="250"/>
      <c r="AH225" s="250"/>
      <c r="AI225" s="250"/>
      <c r="AJ225" s="250"/>
      <c r="AK225" s="250"/>
      <c r="AL225" s="250"/>
      <c r="AM225" s="250"/>
      <c r="AN225" s="250"/>
      <c r="AO225" s="250"/>
    </row>
    <row r="226" spans="1:41" ht="15">
      <c r="A226" s="250"/>
      <c r="B226" s="229"/>
      <c r="C226" s="250"/>
      <c r="D226" s="250"/>
      <c r="E226" s="250"/>
      <c r="F226" s="250"/>
      <c r="G226" s="250"/>
      <c r="H226" s="250"/>
      <c r="I226" s="250"/>
      <c r="J226" s="250"/>
      <c r="K226" s="250"/>
      <c r="L226" s="250"/>
      <c r="M226" s="250"/>
      <c r="N226" s="250"/>
      <c r="O226" s="250"/>
      <c r="P226" s="250"/>
      <c r="Q226" s="250"/>
      <c r="R226" s="250"/>
      <c r="S226" s="250"/>
      <c r="T226" s="250"/>
      <c r="U226" s="250"/>
      <c r="V226" s="250"/>
      <c r="W226" s="250"/>
      <c r="X226" s="250"/>
      <c r="Y226" s="250"/>
      <c r="Z226" s="250"/>
      <c r="AA226" s="250"/>
      <c r="AB226" s="250"/>
      <c r="AC226" s="250"/>
      <c r="AD226" s="250"/>
      <c r="AE226" s="250"/>
      <c r="AF226" s="250"/>
      <c r="AG226" s="250"/>
      <c r="AH226" s="250"/>
      <c r="AI226" s="250"/>
      <c r="AJ226" s="250"/>
      <c r="AK226" s="250"/>
      <c r="AL226" s="250"/>
      <c r="AM226" s="250"/>
      <c r="AN226" s="250"/>
      <c r="AO226" s="250"/>
    </row>
    <row r="227" spans="1:41" ht="15">
      <c r="A227" s="250"/>
      <c r="B227" s="229"/>
      <c r="C227" s="250"/>
      <c r="D227" s="250"/>
      <c r="E227" s="250"/>
      <c r="F227" s="250"/>
      <c r="G227" s="250"/>
      <c r="H227" s="250"/>
      <c r="I227" s="250"/>
      <c r="J227" s="250"/>
      <c r="K227" s="250"/>
      <c r="L227" s="250"/>
      <c r="M227" s="250"/>
      <c r="N227" s="250"/>
      <c r="O227" s="250"/>
      <c r="P227" s="250"/>
      <c r="Q227" s="250"/>
      <c r="R227" s="250"/>
      <c r="S227" s="250"/>
      <c r="T227" s="250"/>
      <c r="U227" s="250"/>
      <c r="V227" s="250"/>
      <c r="W227" s="250"/>
      <c r="X227" s="250"/>
      <c r="Y227" s="250"/>
      <c r="Z227" s="250"/>
      <c r="AA227" s="250"/>
      <c r="AB227" s="250"/>
      <c r="AC227" s="250"/>
      <c r="AD227" s="250"/>
      <c r="AE227" s="250"/>
      <c r="AF227" s="250"/>
      <c r="AG227" s="250"/>
      <c r="AH227" s="250"/>
      <c r="AI227" s="250"/>
      <c r="AJ227" s="250"/>
      <c r="AK227" s="250"/>
      <c r="AL227" s="250"/>
      <c r="AM227" s="250"/>
      <c r="AN227" s="250"/>
      <c r="AO227" s="250"/>
    </row>
    <row r="228" spans="1:41" ht="15">
      <c r="A228" s="250"/>
      <c r="B228" s="229"/>
      <c r="C228" s="250"/>
      <c r="D228" s="250"/>
      <c r="E228" s="250"/>
      <c r="F228" s="250"/>
      <c r="G228" s="250"/>
      <c r="H228" s="250"/>
      <c r="I228" s="250"/>
      <c r="J228" s="250"/>
      <c r="K228" s="250"/>
      <c r="L228" s="250"/>
      <c r="M228" s="250"/>
      <c r="N228" s="250"/>
      <c r="O228" s="250"/>
      <c r="P228" s="250"/>
      <c r="Q228" s="250"/>
      <c r="R228" s="250"/>
      <c r="S228" s="250"/>
      <c r="T228" s="250"/>
      <c r="U228" s="250"/>
      <c r="V228" s="250"/>
      <c r="W228" s="250"/>
      <c r="X228" s="250"/>
      <c r="Y228" s="250"/>
      <c r="Z228" s="250"/>
      <c r="AA228" s="250"/>
      <c r="AB228" s="250"/>
      <c r="AC228" s="250"/>
      <c r="AD228" s="250"/>
      <c r="AE228" s="250"/>
      <c r="AF228" s="250"/>
      <c r="AG228" s="250"/>
      <c r="AH228" s="250"/>
      <c r="AI228" s="250"/>
      <c r="AJ228" s="250"/>
      <c r="AK228" s="250"/>
      <c r="AL228" s="250"/>
      <c r="AM228" s="250"/>
      <c r="AN228" s="250"/>
      <c r="AO228" s="250"/>
    </row>
    <row r="229" spans="1:41" ht="15">
      <c r="A229" s="250"/>
      <c r="B229" s="229"/>
      <c r="C229" s="250"/>
      <c r="D229" s="250"/>
      <c r="E229" s="250"/>
      <c r="F229" s="250"/>
      <c r="G229" s="250"/>
      <c r="H229" s="250"/>
      <c r="I229" s="250"/>
      <c r="J229" s="250"/>
      <c r="K229" s="250"/>
      <c r="L229" s="250"/>
      <c r="M229" s="250"/>
      <c r="N229" s="250"/>
      <c r="O229" s="250"/>
      <c r="P229" s="250"/>
      <c r="Q229" s="250"/>
      <c r="R229" s="250"/>
      <c r="S229" s="250"/>
      <c r="T229" s="250"/>
      <c r="U229" s="250"/>
      <c r="V229" s="250"/>
      <c r="W229" s="250"/>
      <c r="X229" s="250"/>
      <c r="Y229" s="250"/>
      <c r="Z229" s="250"/>
      <c r="AA229" s="250"/>
      <c r="AB229" s="250"/>
      <c r="AC229" s="250"/>
      <c r="AD229" s="250"/>
      <c r="AE229" s="250"/>
      <c r="AF229" s="250"/>
      <c r="AG229" s="250"/>
      <c r="AH229" s="250"/>
      <c r="AI229" s="250"/>
      <c r="AJ229" s="250"/>
      <c r="AK229" s="250"/>
      <c r="AL229" s="250"/>
      <c r="AM229" s="250"/>
      <c r="AN229" s="250"/>
      <c r="AO229" s="250"/>
    </row>
    <row r="230" spans="1:41" ht="15">
      <c r="A230" s="250"/>
      <c r="B230" s="229"/>
      <c r="C230" s="250"/>
      <c r="D230" s="250"/>
      <c r="E230" s="250"/>
      <c r="F230" s="250"/>
      <c r="G230" s="250"/>
      <c r="H230" s="250"/>
      <c r="I230" s="250"/>
      <c r="J230" s="250"/>
      <c r="K230" s="250"/>
      <c r="L230" s="250"/>
      <c r="M230" s="250"/>
      <c r="N230" s="250"/>
      <c r="O230" s="250"/>
      <c r="P230" s="250"/>
      <c r="Q230" s="250"/>
      <c r="R230" s="250"/>
      <c r="S230" s="250"/>
      <c r="T230" s="250"/>
      <c r="U230" s="250"/>
      <c r="V230" s="250"/>
      <c r="W230" s="250"/>
      <c r="X230" s="250"/>
      <c r="Y230" s="250"/>
      <c r="Z230" s="250"/>
      <c r="AA230" s="250"/>
      <c r="AB230" s="250"/>
      <c r="AC230" s="250"/>
      <c r="AD230" s="250"/>
      <c r="AE230" s="250"/>
      <c r="AF230" s="250"/>
      <c r="AG230" s="250"/>
      <c r="AH230" s="250"/>
      <c r="AI230" s="250"/>
      <c r="AJ230" s="250"/>
      <c r="AK230" s="250"/>
      <c r="AL230" s="250"/>
      <c r="AM230" s="250"/>
      <c r="AN230" s="250"/>
      <c r="AO230" s="250"/>
    </row>
    <row r="231" spans="1:41" ht="15">
      <c r="A231" s="250"/>
      <c r="B231" s="229"/>
      <c r="C231" s="250"/>
      <c r="D231" s="250"/>
      <c r="E231" s="250"/>
      <c r="F231" s="250"/>
      <c r="G231" s="250"/>
      <c r="H231" s="250"/>
      <c r="I231" s="250"/>
      <c r="J231" s="250"/>
      <c r="K231" s="250"/>
      <c r="L231" s="250"/>
      <c r="M231" s="250"/>
      <c r="N231" s="250"/>
      <c r="O231" s="250"/>
      <c r="P231" s="250"/>
      <c r="Q231" s="250"/>
      <c r="R231" s="250"/>
      <c r="S231" s="250"/>
      <c r="T231" s="250"/>
      <c r="U231" s="250"/>
      <c r="V231" s="250"/>
      <c r="W231" s="250"/>
      <c r="X231" s="250"/>
      <c r="Y231" s="250"/>
      <c r="Z231" s="250"/>
      <c r="AA231" s="250"/>
      <c r="AB231" s="250"/>
      <c r="AC231" s="250"/>
      <c r="AD231" s="250"/>
      <c r="AE231" s="250"/>
      <c r="AF231" s="250"/>
      <c r="AG231" s="250"/>
      <c r="AH231" s="250"/>
      <c r="AI231" s="250"/>
      <c r="AJ231" s="250"/>
      <c r="AK231" s="250"/>
      <c r="AL231" s="250"/>
      <c r="AM231" s="250"/>
      <c r="AN231" s="250"/>
      <c r="AO231" s="250"/>
    </row>
    <row r="232" spans="1:41" ht="15">
      <c r="A232" s="250"/>
      <c r="B232" s="229"/>
      <c r="C232" s="250"/>
      <c r="D232" s="250"/>
      <c r="E232" s="250"/>
      <c r="F232" s="250"/>
      <c r="G232" s="250"/>
      <c r="H232" s="250"/>
      <c r="I232" s="250"/>
      <c r="J232" s="250"/>
      <c r="K232" s="250"/>
      <c r="L232" s="250"/>
      <c r="M232" s="250"/>
      <c r="N232" s="250"/>
      <c r="O232" s="250"/>
      <c r="P232" s="250"/>
      <c r="Q232" s="250"/>
      <c r="R232" s="250"/>
      <c r="S232" s="250"/>
      <c r="T232" s="250"/>
      <c r="U232" s="250"/>
      <c r="V232" s="250"/>
      <c r="W232" s="250"/>
      <c r="X232" s="250"/>
      <c r="Y232" s="250"/>
      <c r="Z232" s="250"/>
      <c r="AA232" s="250"/>
      <c r="AB232" s="250"/>
      <c r="AC232" s="250"/>
      <c r="AD232" s="250"/>
      <c r="AE232" s="250"/>
      <c r="AF232" s="250"/>
      <c r="AG232" s="250"/>
      <c r="AH232" s="250"/>
      <c r="AI232" s="250"/>
      <c r="AJ232" s="250"/>
      <c r="AK232" s="250"/>
      <c r="AL232" s="250"/>
      <c r="AM232" s="250"/>
      <c r="AN232" s="250"/>
      <c r="AO232" s="250"/>
    </row>
    <row r="233" spans="1:41" ht="15">
      <c r="A233" s="250"/>
      <c r="B233" s="229"/>
      <c r="C233" s="250"/>
      <c r="D233" s="250"/>
      <c r="E233" s="250"/>
      <c r="F233" s="250"/>
      <c r="G233" s="250"/>
      <c r="H233" s="250"/>
      <c r="I233" s="250"/>
      <c r="J233" s="250"/>
      <c r="K233" s="250"/>
      <c r="L233" s="250"/>
      <c r="M233" s="250"/>
      <c r="N233" s="250"/>
      <c r="O233" s="250"/>
      <c r="P233" s="250"/>
      <c r="Q233" s="250"/>
      <c r="R233" s="250"/>
      <c r="S233" s="250"/>
      <c r="T233" s="250"/>
      <c r="U233" s="250"/>
      <c r="V233" s="250"/>
      <c r="W233" s="250"/>
      <c r="X233" s="250"/>
      <c r="Y233" s="250"/>
      <c r="Z233" s="250"/>
      <c r="AA233" s="250"/>
      <c r="AB233" s="250"/>
      <c r="AC233" s="250"/>
      <c r="AD233" s="250"/>
      <c r="AE233" s="250"/>
      <c r="AF233" s="250"/>
      <c r="AG233" s="250"/>
      <c r="AH233" s="250"/>
      <c r="AI233" s="250"/>
      <c r="AJ233" s="250"/>
      <c r="AK233" s="250"/>
      <c r="AL233" s="250"/>
      <c r="AM233" s="250"/>
      <c r="AN233" s="250"/>
      <c r="AO233" s="250"/>
    </row>
    <row r="234" spans="1:41" ht="15">
      <c r="A234" s="250"/>
      <c r="B234" s="229"/>
      <c r="C234" s="250"/>
      <c r="D234" s="250"/>
      <c r="E234" s="250"/>
      <c r="F234" s="250"/>
      <c r="G234" s="250"/>
      <c r="H234" s="250"/>
      <c r="I234" s="250"/>
      <c r="J234" s="250"/>
      <c r="K234" s="250"/>
      <c r="L234" s="250"/>
      <c r="M234" s="250"/>
      <c r="N234" s="250"/>
      <c r="O234" s="250"/>
      <c r="P234" s="250"/>
      <c r="Q234" s="250"/>
      <c r="R234" s="250"/>
      <c r="S234" s="250"/>
      <c r="T234" s="250"/>
      <c r="U234" s="250"/>
      <c r="V234" s="250"/>
      <c r="W234" s="250"/>
      <c r="X234" s="250"/>
      <c r="Y234" s="250"/>
      <c r="Z234" s="250"/>
      <c r="AA234" s="250"/>
      <c r="AB234" s="250"/>
      <c r="AC234" s="250"/>
      <c r="AD234" s="250"/>
      <c r="AE234" s="250"/>
      <c r="AF234" s="250"/>
      <c r="AG234" s="250"/>
      <c r="AH234" s="250"/>
      <c r="AI234" s="250"/>
      <c r="AJ234" s="250"/>
      <c r="AK234" s="250"/>
      <c r="AL234" s="250"/>
      <c r="AM234" s="250"/>
      <c r="AN234" s="250"/>
      <c r="AO234" s="250"/>
    </row>
    <row r="235" spans="1:41" ht="15">
      <c r="A235" s="250"/>
      <c r="B235" s="229"/>
      <c r="C235" s="250"/>
      <c r="D235" s="250"/>
      <c r="E235" s="250"/>
      <c r="F235" s="250"/>
      <c r="G235" s="250"/>
      <c r="H235" s="250"/>
      <c r="I235" s="250"/>
      <c r="J235" s="250"/>
      <c r="K235" s="250"/>
      <c r="L235" s="250"/>
      <c r="M235" s="250"/>
      <c r="N235" s="250"/>
      <c r="O235" s="250"/>
      <c r="P235" s="250"/>
      <c r="Q235" s="250"/>
      <c r="R235" s="250"/>
      <c r="S235" s="250"/>
      <c r="T235" s="250"/>
      <c r="U235" s="250"/>
      <c r="V235" s="250"/>
      <c r="W235" s="250"/>
      <c r="X235" s="250"/>
      <c r="Y235" s="250"/>
      <c r="Z235" s="250"/>
      <c r="AA235" s="250"/>
      <c r="AB235" s="250"/>
      <c r="AC235" s="250"/>
      <c r="AD235" s="250"/>
      <c r="AE235" s="250"/>
      <c r="AF235" s="250"/>
      <c r="AG235" s="250"/>
      <c r="AH235" s="250"/>
      <c r="AI235" s="250"/>
      <c r="AJ235" s="250"/>
      <c r="AK235" s="250"/>
      <c r="AL235" s="250"/>
      <c r="AM235" s="250"/>
      <c r="AN235" s="250"/>
      <c r="AO235" s="250"/>
    </row>
    <row r="236" spans="1:41" ht="15">
      <c r="A236" s="250"/>
      <c r="B236" s="229"/>
      <c r="C236" s="250"/>
      <c r="D236" s="250"/>
      <c r="E236" s="250"/>
      <c r="F236" s="250"/>
      <c r="G236" s="250"/>
      <c r="H236" s="250"/>
      <c r="I236" s="250"/>
      <c r="J236" s="250"/>
      <c r="K236" s="250"/>
      <c r="L236" s="250"/>
      <c r="M236" s="250"/>
      <c r="N236" s="250"/>
      <c r="O236" s="250"/>
      <c r="P236" s="250"/>
      <c r="Q236" s="250"/>
      <c r="R236" s="250"/>
      <c r="S236" s="250"/>
      <c r="T236" s="250"/>
      <c r="U236" s="250"/>
      <c r="V236" s="250"/>
      <c r="W236" s="250"/>
      <c r="X236" s="250"/>
      <c r="Y236" s="250"/>
      <c r="Z236" s="250"/>
      <c r="AA236" s="250"/>
      <c r="AB236" s="250"/>
      <c r="AC236" s="250"/>
      <c r="AD236" s="250"/>
      <c r="AE236" s="250"/>
      <c r="AF236" s="250"/>
      <c r="AG236" s="250"/>
      <c r="AH236" s="250"/>
      <c r="AI236" s="250"/>
      <c r="AJ236" s="250"/>
      <c r="AK236" s="250"/>
      <c r="AL236" s="250"/>
      <c r="AM236" s="250"/>
      <c r="AN236" s="250"/>
      <c r="AO236" s="250"/>
    </row>
    <row r="237" spans="1:41" ht="15">
      <c r="A237" s="250"/>
      <c r="B237" s="229"/>
      <c r="C237" s="250"/>
      <c r="D237" s="250"/>
      <c r="E237" s="250"/>
      <c r="F237" s="250"/>
      <c r="G237" s="250"/>
      <c r="H237" s="250"/>
      <c r="I237" s="250"/>
      <c r="J237" s="250"/>
      <c r="K237" s="250"/>
      <c r="L237" s="250"/>
      <c r="M237" s="250"/>
      <c r="N237" s="250"/>
      <c r="O237" s="250"/>
      <c r="P237" s="250"/>
      <c r="Q237" s="250"/>
      <c r="R237" s="250"/>
      <c r="S237" s="250"/>
      <c r="T237" s="250"/>
      <c r="U237" s="250"/>
      <c r="V237" s="250"/>
      <c r="W237" s="250"/>
      <c r="X237" s="250"/>
      <c r="Y237" s="250"/>
      <c r="Z237" s="250"/>
      <c r="AA237" s="250"/>
      <c r="AB237" s="250"/>
      <c r="AC237" s="250"/>
      <c r="AD237" s="250"/>
      <c r="AE237" s="250"/>
      <c r="AF237" s="250"/>
      <c r="AG237" s="250"/>
      <c r="AH237" s="250"/>
      <c r="AI237" s="250"/>
      <c r="AJ237" s="250"/>
      <c r="AK237" s="250"/>
      <c r="AL237" s="250"/>
      <c r="AM237" s="250"/>
      <c r="AN237" s="250"/>
      <c r="AO237" s="250"/>
    </row>
    <row r="238" spans="1:41" ht="15">
      <c r="A238" s="250"/>
      <c r="B238" s="229"/>
      <c r="C238" s="250"/>
      <c r="D238" s="250"/>
      <c r="E238" s="250"/>
      <c r="F238" s="250"/>
      <c r="G238" s="250"/>
      <c r="H238" s="250"/>
      <c r="I238" s="250"/>
      <c r="J238" s="250"/>
      <c r="K238" s="250"/>
      <c r="L238" s="250"/>
      <c r="M238" s="250"/>
      <c r="N238" s="250"/>
      <c r="O238" s="250"/>
      <c r="P238" s="250"/>
      <c r="Q238" s="250"/>
      <c r="R238" s="250"/>
      <c r="S238" s="250"/>
      <c r="T238" s="250"/>
      <c r="U238" s="250"/>
      <c r="V238" s="250"/>
      <c r="W238" s="250"/>
      <c r="X238" s="250"/>
      <c r="Y238" s="250"/>
      <c r="Z238" s="250"/>
      <c r="AA238" s="250"/>
      <c r="AB238" s="250"/>
      <c r="AC238" s="250"/>
      <c r="AD238" s="250"/>
      <c r="AE238" s="250"/>
      <c r="AF238" s="250"/>
      <c r="AG238" s="250"/>
      <c r="AH238" s="250"/>
      <c r="AI238" s="250"/>
      <c r="AJ238" s="250"/>
      <c r="AK238" s="250"/>
      <c r="AL238" s="250"/>
      <c r="AM238" s="250"/>
      <c r="AN238" s="250"/>
      <c r="AO238" s="250"/>
    </row>
    <row r="239" spans="1:41" ht="15">
      <c r="A239" s="250"/>
      <c r="B239" s="229"/>
      <c r="C239" s="250"/>
      <c r="D239" s="250"/>
      <c r="E239" s="250"/>
      <c r="F239" s="250"/>
      <c r="G239" s="250"/>
      <c r="H239" s="250"/>
      <c r="I239" s="250"/>
      <c r="J239" s="250"/>
      <c r="K239" s="250"/>
      <c r="L239" s="250"/>
      <c r="M239" s="250"/>
      <c r="N239" s="250"/>
      <c r="O239" s="250"/>
      <c r="P239" s="250"/>
      <c r="Q239" s="250"/>
      <c r="R239" s="250"/>
      <c r="S239" s="250"/>
      <c r="T239" s="250"/>
      <c r="U239" s="250"/>
      <c r="V239" s="250"/>
      <c r="W239" s="250"/>
      <c r="X239" s="250"/>
      <c r="Y239" s="250"/>
      <c r="Z239" s="250"/>
      <c r="AA239" s="250"/>
      <c r="AB239" s="250"/>
      <c r="AC239" s="250"/>
      <c r="AD239" s="250"/>
      <c r="AE239" s="250"/>
      <c r="AF239" s="250"/>
      <c r="AG239" s="250"/>
      <c r="AH239" s="250"/>
      <c r="AI239" s="250"/>
      <c r="AJ239" s="250"/>
      <c r="AK239" s="250"/>
      <c r="AL239" s="250"/>
      <c r="AM239" s="250"/>
      <c r="AN239" s="250"/>
      <c r="AO239" s="250"/>
    </row>
    <row r="240" spans="1:41" ht="15">
      <c r="A240" s="250"/>
      <c r="B240" s="229"/>
      <c r="C240" s="250"/>
      <c r="D240" s="250"/>
      <c r="E240" s="250"/>
      <c r="F240" s="250"/>
      <c r="G240" s="250"/>
      <c r="H240" s="250"/>
      <c r="I240" s="250"/>
      <c r="J240" s="250"/>
      <c r="K240" s="250"/>
      <c r="L240" s="250"/>
      <c r="M240" s="250"/>
      <c r="N240" s="250"/>
      <c r="O240" s="250"/>
      <c r="P240" s="250"/>
      <c r="Q240" s="250"/>
      <c r="R240" s="250"/>
      <c r="S240" s="250"/>
      <c r="T240" s="250"/>
      <c r="U240" s="250"/>
      <c r="V240" s="250"/>
      <c r="W240" s="250"/>
      <c r="X240" s="250"/>
      <c r="Y240" s="250"/>
      <c r="Z240" s="250"/>
      <c r="AA240" s="250"/>
      <c r="AB240" s="250"/>
      <c r="AC240" s="250"/>
      <c r="AD240" s="250"/>
      <c r="AE240" s="250"/>
      <c r="AF240" s="250"/>
      <c r="AG240" s="250"/>
      <c r="AH240" s="250"/>
      <c r="AI240" s="250"/>
      <c r="AJ240" s="250"/>
      <c r="AK240" s="250"/>
      <c r="AL240" s="250"/>
      <c r="AM240" s="250"/>
      <c r="AN240" s="250"/>
      <c r="AO240" s="250"/>
    </row>
    <row r="241" spans="1:41" ht="15">
      <c r="A241" s="250"/>
      <c r="B241" s="229"/>
      <c r="C241" s="250"/>
      <c r="D241" s="250"/>
      <c r="E241" s="250"/>
      <c r="F241" s="250"/>
      <c r="G241" s="250"/>
      <c r="H241" s="250"/>
      <c r="I241" s="250"/>
      <c r="J241" s="250"/>
      <c r="K241" s="250"/>
      <c r="L241" s="250"/>
      <c r="M241" s="250"/>
      <c r="N241" s="250"/>
      <c r="O241" s="250"/>
      <c r="P241" s="250"/>
      <c r="Q241" s="250"/>
      <c r="R241" s="250"/>
      <c r="S241" s="250"/>
      <c r="T241" s="250"/>
      <c r="U241" s="250"/>
      <c r="V241" s="250"/>
      <c r="W241" s="250"/>
      <c r="X241" s="250"/>
      <c r="Y241" s="250"/>
      <c r="Z241" s="250"/>
      <c r="AA241" s="250"/>
      <c r="AB241" s="250"/>
      <c r="AC241" s="250"/>
      <c r="AD241" s="250"/>
      <c r="AE241" s="250"/>
      <c r="AF241" s="250"/>
      <c r="AG241" s="250"/>
      <c r="AH241" s="250"/>
      <c r="AI241" s="250"/>
      <c r="AJ241" s="250"/>
      <c r="AK241" s="250"/>
      <c r="AL241" s="250"/>
      <c r="AM241" s="250"/>
      <c r="AN241" s="250"/>
      <c r="AO241" s="250"/>
    </row>
    <row r="242" spans="1:41" ht="15">
      <c r="A242" s="250"/>
      <c r="B242" s="229"/>
      <c r="C242" s="250"/>
      <c r="D242" s="250"/>
      <c r="E242" s="250"/>
      <c r="F242" s="250"/>
      <c r="G242" s="250"/>
      <c r="H242" s="250"/>
      <c r="I242" s="250"/>
      <c r="J242" s="250"/>
      <c r="K242" s="250"/>
      <c r="L242" s="250"/>
      <c r="M242" s="250"/>
      <c r="N242" s="250"/>
      <c r="O242" s="250"/>
      <c r="P242" s="250"/>
      <c r="Q242" s="250"/>
      <c r="R242" s="250"/>
      <c r="S242" s="250"/>
      <c r="T242" s="250"/>
      <c r="U242" s="250"/>
      <c r="V242" s="250"/>
      <c r="W242" s="250"/>
      <c r="X242" s="250"/>
      <c r="Y242" s="250"/>
      <c r="Z242" s="250"/>
      <c r="AA242" s="250"/>
      <c r="AB242" s="250"/>
      <c r="AC242" s="250"/>
      <c r="AD242" s="250"/>
      <c r="AE242" s="250"/>
      <c r="AF242" s="250"/>
      <c r="AG242" s="250"/>
      <c r="AH242" s="250"/>
      <c r="AI242" s="250"/>
      <c r="AJ242" s="250"/>
      <c r="AK242" s="250"/>
      <c r="AL242" s="250"/>
      <c r="AM242" s="250"/>
      <c r="AN242" s="250"/>
      <c r="AO242" s="250"/>
    </row>
    <row r="243" spans="1:41" ht="15">
      <c r="A243" s="250"/>
      <c r="B243" s="229"/>
      <c r="C243" s="250"/>
      <c r="D243" s="250"/>
      <c r="E243" s="250"/>
      <c r="F243" s="250"/>
      <c r="G243" s="250"/>
      <c r="H243" s="250"/>
      <c r="I243" s="250"/>
      <c r="J243" s="250"/>
      <c r="K243" s="250"/>
      <c r="L243" s="250"/>
      <c r="M243" s="250"/>
      <c r="N243" s="250"/>
      <c r="O243" s="250"/>
      <c r="P243" s="250"/>
      <c r="Q243" s="250"/>
      <c r="R243" s="250"/>
      <c r="S243" s="250"/>
      <c r="T243" s="250"/>
      <c r="U243" s="250"/>
      <c r="V243" s="250"/>
      <c r="W243" s="250"/>
      <c r="X243" s="250"/>
      <c r="Y243" s="250"/>
      <c r="Z243" s="250"/>
      <c r="AA243" s="250"/>
      <c r="AB243" s="250"/>
      <c r="AC243" s="250"/>
      <c r="AD243" s="250"/>
      <c r="AE243" s="250"/>
      <c r="AF243" s="250"/>
      <c r="AG243" s="250"/>
      <c r="AH243" s="250"/>
      <c r="AI243" s="250"/>
      <c r="AJ243" s="250"/>
      <c r="AK243" s="250"/>
      <c r="AL243" s="250"/>
      <c r="AM243" s="250"/>
      <c r="AN243" s="250"/>
      <c r="AO243" s="250"/>
    </row>
    <row r="244" spans="1:41" ht="15">
      <c r="A244" s="250"/>
      <c r="B244" s="229"/>
      <c r="C244" s="250"/>
      <c r="D244" s="250"/>
      <c r="E244" s="250"/>
      <c r="F244" s="250"/>
      <c r="G244" s="250"/>
      <c r="H244" s="250"/>
      <c r="I244" s="250"/>
      <c r="J244" s="250"/>
      <c r="K244" s="250"/>
      <c r="L244" s="250"/>
      <c r="M244" s="250"/>
      <c r="N244" s="250"/>
      <c r="O244" s="250"/>
      <c r="P244" s="250"/>
      <c r="Q244" s="250"/>
      <c r="R244" s="250"/>
      <c r="S244" s="250"/>
      <c r="T244" s="250"/>
      <c r="U244" s="250"/>
      <c r="V244" s="250"/>
      <c r="W244" s="250"/>
      <c r="X244" s="250"/>
      <c r="Y244" s="250"/>
      <c r="Z244" s="250"/>
      <c r="AA244" s="250"/>
      <c r="AB244" s="250"/>
      <c r="AC244" s="250"/>
      <c r="AD244" s="250"/>
      <c r="AE244" s="250"/>
      <c r="AF244" s="250"/>
      <c r="AG244" s="250"/>
      <c r="AH244" s="250"/>
      <c r="AI244" s="250"/>
      <c r="AJ244" s="250"/>
      <c r="AK244" s="250"/>
      <c r="AL244" s="250"/>
      <c r="AM244" s="250"/>
      <c r="AN244" s="250"/>
      <c r="AO244" s="250"/>
    </row>
    <row r="245" spans="1:41" ht="15">
      <c r="A245" s="250"/>
      <c r="B245" s="229"/>
      <c r="C245" s="250"/>
      <c r="D245" s="250"/>
      <c r="E245" s="250"/>
      <c r="F245" s="250"/>
      <c r="G245" s="250"/>
      <c r="H245" s="250"/>
      <c r="I245" s="250"/>
      <c r="J245" s="250"/>
      <c r="K245" s="250"/>
      <c r="L245" s="250"/>
      <c r="M245" s="250"/>
      <c r="N245" s="250"/>
      <c r="O245" s="250"/>
      <c r="P245" s="250"/>
      <c r="Q245" s="250"/>
      <c r="R245" s="250"/>
      <c r="S245" s="250"/>
      <c r="T245" s="250"/>
      <c r="U245" s="250"/>
      <c r="V245" s="250"/>
      <c r="W245" s="250"/>
      <c r="X245" s="250"/>
      <c r="Y245" s="250"/>
      <c r="Z245" s="250"/>
      <c r="AA245" s="250"/>
      <c r="AB245" s="250"/>
      <c r="AC245" s="250"/>
      <c r="AD245" s="250"/>
      <c r="AE245" s="250"/>
      <c r="AF245" s="250"/>
      <c r="AG245" s="250"/>
      <c r="AH245" s="250"/>
      <c r="AI245" s="250"/>
      <c r="AJ245" s="250"/>
      <c r="AK245" s="250"/>
      <c r="AL245" s="250"/>
      <c r="AM245" s="250"/>
      <c r="AN245" s="250"/>
      <c r="AO245" s="250"/>
    </row>
    <row r="246" spans="1:41" ht="15">
      <c r="A246" s="250"/>
      <c r="B246" s="229"/>
      <c r="C246" s="250"/>
      <c r="D246" s="250"/>
      <c r="E246" s="250"/>
      <c r="F246" s="250"/>
      <c r="G246" s="250"/>
      <c r="H246" s="250"/>
      <c r="I246" s="250"/>
      <c r="J246" s="250"/>
      <c r="K246" s="250"/>
      <c r="L246" s="250"/>
      <c r="M246" s="250"/>
      <c r="N246" s="250"/>
      <c r="O246" s="250"/>
      <c r="P246" s="250"/>
      <c r="Q246" s="250"/>
      <c r="R246" s="250"/>
      <c r="S246" s="250"/>
      <c r="T246" s="250"/>
      <c r="U246" s="250"/>
      <c r="V246" s="250"/>
      <c r="W246" s="250"/>
      <c r="X246" s="250"/>
      <c r="Y246" s="250"/>
      <c r="Z246" s="250"/>
      <c r="AA246" s="250"/>
      <c r="AB246" s="250"/>
      <c r="AC246" s="250"/>
      <c r="AD246" s="250"/>
      <c r="AE246" s="250"/>
      <c r="AF246" s="250"/>
      <c r="AG246" s="250"/>
      <c r="AH246" s="250"/>
      <c r="AI246" s="250"/>
      <c r="AJ246" s="250"/>
      <c r="AK246" s="250"/>
      <c r="AL246" s="250"/>
      <c r="AM246" s="250"/>
      <c r="AN246" s="250"/>
      <c r="AO246" s="250"/>
    </row>
    <row r="247" spans="1:41" ht="15">
      <c r="A247" s="250"/>
      <c r="B247" s="229"/>
      <c r="C247" s="250"/>
      <c r="D247" s="250"/>
      <c r="E247" s="250"/>
      <c r="F247" s="250"/>
      <c r="G247" s="250"/>
      <c r="H247" s="250"/>
      <c r="I247" s="250"/>
      <c r="J247" s="250"/>
      <c r="K247" s="250"/>
      <c r="L247" s="250"/>
      <c r="M247" s="250"/>
      <c r="N247" s="250"/>
      <c r="O247" s="250"/>
      <c r="P247" s="250"/>
      <c r="Q247" s="250"/>
      <c r="R247" s="250"/>
      <c r="S247" s="250"/>
      <c r="T247" s="250"/>
      <c r="U247" s="250"/>
      <c r="V247" s="250"/>
      <c r="W247" s="250"/>
      <c r="X247" s="250"/>
      <c r="Y247" s="250"/>
      <c r="Z247" s="250"/>
      <c r="AA247" s="250"/>
      <c r="AB247" s="250"/>
      <c r="AC247" s="250"/>
      <c r="AD247" s="250"/>
      <c r="AE247" s="250"/>
      <c r="AF247" s="250"/>
      <c r="AG247" s="250"/>
      <c r="AH247" s="250"/>
      <c r="AI247" s="250"/>
      <c r="AJ247" s="250"/>
      <c r="AK247" s="250"/>
      <c r="AL247" s="250"/>
      <c r="AM247" s="250"/>
      <c r="AN247" s="250"/>
      <c r="AO247" s="250"/>
    </row>
    <row r="248" spans="1:41" ht="15">
      <c r="A248" s="250"/>
      <c r="B248" s="229"/>
      <c r="C248" s="250"/>
      <c r="D248" s="250"/>
      <c r="E248" s="250"/>
      <c r="F248" s="250"/>
      <c r="G248" s="250"/>
      <c r="H248" s="250"/>
      <c r="I248" s="250"/>
      <c r="J248" s="250"/>
      <c r="K248" s="250"/>
      <c r="L248" s="250"/>
      <c r="M248" s="250"/>
      <c r="N248" s="250"/>
      <c r="O248" s="250"/>
      <c r="P248" s="250"/>
      <c r="Q248" s="250"/>
      <c r="R248" s="250"/>
      <c r="S248" s="250"/>
      <c r="T248" s="250"/>
      <c r="U248" s="250"/>
      <c r="V248" s="250"/>
      <c r="W248" s="250"/>
      <c r="X248" s="250"/>
      <c r="Y248" s="250"/>
      <c r="Z248" s="250"/>
      <c r="AA248" s="250"/>
      <c r="AB248" s="250"/>
      <c r="AC248" s="250"/>
      <c r="AD248" s="250"/>
      <c r="AE248" s="250"/>
      <c r="AF248" s="250"/>
      <c r="AG248" s="250"/>
      <c r="AH248" s="250"/>
      <c r="AI248" s="250"/>
      <c r="AJ248" s="250"/>
      <c r="AK248" s="250"/>
      <c r="AL248" s="250"/>
      <c r="AM248" s="250"/>
      <c r="AN248" s="250"/>
      <c r="AO248" s="250"/>
    </row>
    <row r="249" spans="1:41" ht="15">
      <c r="A249" s="250"/>
      <c r="B249" s="229"/>
      <c r="C249" s="250"/>
      <c r="D249" s="250"/>
      <c r="E249" s="250"/>
      <c r="F249" s="250"/>
      <c r="G249" s="250"/>
      <c r="H249" s="250"/>
      <c r="I249" s="250"/>
      <c r="J249" s="250"/>
      <c r="K249" s="250"/>
      <c r="L249" s="250"/>
      <c r="M249" s="250"/>
      <c r="N249" s="250"/>
      <c r="O249" s="250"/>
      <c r="P249" s="250"/>
      <c r="Q249" s="250"/>
      <c r="R249" s="250"/>
      <c r="S249" s="250"/>
      <c r="T249" s="250"/>
      <c r="U249" s="250"/>
      <c r="V249" s="250"/>
      <c r="W249" s="250"/>
      <c r="X249" s="250"/>
      <c r="Y249" s="250"/>
      <c r="Z249" s="250"/>
      <c r="AA249" s="250"/>
      <c r="AB249" s="250"/>
      <c r="AC249" s="250"/>
      <c r="AD249" s="250"/>
      <c r="AE249" s="250"/>
      <c r="AF249" s="250"/>
      <c r="AG249" s="250"/>
      <c r="AH249" s="250"/>
      <c r="AI249" s="250"/>
      <c r="AJ249" s="250"/>
      <c r="AK249" s="250"/>
      <c r="AL249" s="250"/>
      <c r="AM249" s="250"/>
      <c r="AN249" s="250"/>
      <c r="AO249" s="250"/>
    </row>
    <row r="250" spans="1:41" ht="15">
      <c r="A250" s="250"/>
      <c r="B250" s="229"/>
      <c r="C250" s="250"/>
      <c r="D250" s="250"/>
      <c r="E250" s="250"/>
      <c r="F250" s="250"/>
      <c r="G250" s="250"/>
      <c r="H250" s="250"/>
      <c r="I250" s="250"/>
      <c r="J250" s="250"/>
      <c r="K250" s="250"/>
      <c r="L250" s="250"/>
      <c r="M250" s="250"/>
      <c r="N250" s="250"/>
      <c r="O250" s="250"/>
      <c r="P250" s="250"/>
      <c r="Q250" s="250"/>
      <c r="R250" s="250"/>
      <c r="S250" s="250"/>
      <c r="T250" s="250"/>
      <c r="U250" s="250"/>
      <c r="V250" s="250"/>
      <c r="W250" s="250"/>
      <c r="X250" s="250"/>
      <c r="Y250" s="250"/>
      <c r="Z250" s="250"/>
      <c r="AA250" s="250"/>
      <c r="AB250" s="250"/>
      <c r="AC250" s="250"/>
      <c r="AD250" s="250"/>
      <c r="AE250" s="250"/>
      <c r="AF250" s="250"/>
      <c r="AG250" s="250"/>
      <c r="AH250" s="250"/>
      <c r="AI250" s="250"/>
      <c r="AJ250" s="250"/>
      <c r="AK250" s="250"/>
      <c r="AL250" s="250"/>
      <c r="AM250" s="250"/>
      <c r="AN250" s="250"/>
      <c r="AO250" s="250"/>
    </row>
    <row r="251" spans="1:41" ht="15">
      <c r="A251" s="250"/>
      <c r="B251" s="229"/>
      <c r="C251" s="250"/>
      <c r="D251" s="250"/>
      <c r="E251" s="250"/>
      <c r="F251" s="250"/>
      <c r="G251" s="250"/>
      <c r="H251" s="250"/>
      <c r="I251" s="250"/>
      <c r="J251" s="250"/>
      <c r="K251" s="250"/>
      <c r="L251" s="250"/>
      <c r="M251" s="250"/>
      <c r="N251" s="250"/>
      <c r="O251" s="250"/>
      <c r="P251" s="250"/>
      <c r="Q251" s="250"/>
      <c r="R251" s="250"/>
      <c r="S251" s="250"/>
      <c r="T251" s="250"/>
      <c r="U251" s="250"/>
      <c r="V251" s="250"/>
      <c r="W251" s="250"/>
      <c r="X251" s="250"/>
      <c r="Y251" s="250"/>
      <c r="Z251" s="250"/>
      <c r="AA251" s="250"/>
      <c r="AB251" s="250"/>
      <c r="AC251" s="250"/>
      <c r="AD251" s="250"/>
      <c r="AE251" s="250"/>
      <c r="AF251" s="250"/>
      <c r="AG251" s="250"/>
      <c r="AH251" s="250"/>
      <c r="AI251" s="250"/>
      <c r="AJ251" s="250"/>
      <c r="AK251" s="250"/>
      <c r="AL251" s="250"/>
      <c r="AM251" s="250"/>
      <c r="AN251" s="250"/>
      <c r="AO251" s="250"/>
    </row>
    <row r="252" spans="1:41" ht="15">
      <c r="A252" s="250"/>
      <c r="B252" s="229"/>
      <c r="C252" s="250"/>
      <c r="D252" s="250"/>
      <c r="E252" s="250"/>
      <c r="F252" s="250"/>
      <c r="G252" s="250"/>
      <c r="H252" s="250"/>
      <c r="I252" s="250"/>
      <c r="J252" s="250"/>
      <c r="K252" s="250"/>
      <c r="L252" s="250"/>
      <c r="M252" s="250"/>
      <c r="N252" s="250"/>
      <c r="O252" s="250"/>
      <c r="P252" s="250"/>
      <c r="Q252" s="250"/>
      <c r="R252" s="250"/>
      <c r="S252" s="250"/>
      <c r="T252" s="250"/>
      <c r="U252" s="250"/>
      <c r="V252" s="250"/>
      <c r="W252" s="250"/>
      <c r="X252" s="250"/>
      <c r="Y252" s="250"/>
      <c r="Z252" s="250"/>
      <c r="AA252" s="250"/>
      <c r="AB252" s="250"/>
      <c r="AC252" s="250"/>
      <c r="AD252" s="250"/>
      <c r="AE252" s="250"/>
      <c r="AF252" s="250"/>
      <c r="AG252" s="250"/>
      <c r="AH252" s="250"/>
      <c r="AI252" s="250"/>
      <c r="AJ252" s="250"/>
      <c r="AK252" s="250"/>
      <c r="AL252" s="250"/>
      <c r="AM252" s="250"/>
      <c r="AN252" s="250"/>
      <c r="AO252" s="250"/>
    </row>
    <row r="253" spans="1:41" ht="15">
      <c r="A253" s="250"/>
      <c r="B253" s="229"/>
      <c r="C253" s="250"/>
      <c r="D253" s="250"/>
      <c r="E253" s="250"/>
      <c r="F253" s="250"/>
      <c r="G253" s="250"/>
      <c r="H253" s="250"/>
      <c r="I253" s="250"/>
      <c r="J253" s="250"/>
      <c r="K253" s="250"/>
      <c r="L253" s="250"/>
      <c r="M253" s="250"/>
      <c r="N253" s="250"/>
      <c r="O253" s="250"/>
      <c r="P253" s="250"/>
      <c r="Q253" s="250"/>
      <c r="R253" s="250"/>
      <c r="S253" s="250"/>
      <c r="T253" s="250"/>
      <c r="U253" s="250"/>
      <c r="V253" s="250"/>
      <c r="W253" s="250"/>
      <c r="X253" s="250"/>
      <c r="Y253" s="250"/>
      <c r="Z253" s="250"/>
      <c r="AA253" s="250"/>
      <c r="AB253" s="250"/>
      <c r="AC253" s="250"/>
      <c r="AD253" s="250"/>
      <c r="AE253" s="250"/>
      <c r="AF253" s="250"/>
      <c r="AG253" s="250"/>
      <c r="AH253" s="250"/>
      <c r="AI253" s="250"/>
      <c r="AJ253" s="250"/>
      <c r="AK253" s="250"/>
      <c r="AL253" s="250"/>
      <c r="AM253" s="250"/>
      <c r="AN253" s="250"/>
      <c r="AO253" s="250"/>
    </row>
    <row r="254" spans="1:41" ht="15">
      <c r="A254" s="250"/>
      <c r="B254" s="229"/>
      <c r="C254" s="250"/>
      <c r="D254" s="250"/>
      <c r="E254" s="250"/>
      <c r="F254" s="250"/>
      <c r="G254" s="250"/>
      <c r="H254" s="250"/>
      <c r="I254" s="250"/>
      <c r="J254" s="250"/>
      <c r="K254" s="250"/>
      <c r="L254" s="250"/>
      <c r="M254" s="250"/>
      <c r="N254" s="250"/>
      <c r="O254" s="250"/>
      <c r="P254" s="250"/>
      <c r="Q254" s="250"/>
      <c r="R254" s="250"/>
      <c r="S254" s="250"/>
      <c r="T254" s="250"/>
      <c r="U254" s="250"/>
      <c r="V254" s="250"/>
      <c r="W254" s="250"/>
      <c r="X254" s="250"/>
      <c r="Y254" s="250"/>
      <c r="Z254" s="250"/>
      <c r="AA254" s="250"/>
      <c r="AB254" s="250"/>
      <c r="AC254" s="250"/>
      <c r="AD254" s="250"/>
      <c r="AE254" s="250"/>
      <c r="AF254" s="250"/>
      <c r="AG254" s="250"/>
      <c r="AH254" s="250"/>
      <c r="AI254" s="250"/>
      <c r="AJ254" s="250"/>
      <c r="AK254" s="250"/>
      <c r="AL254" s="250"/>
      <c r="AM254" s="250"/>
      <c r="AN254" s="250"/>
      <c r="AO254" s="250"/>
    </row>
    <row r="255" spans="1:41" ht="15">
      <c r="A255" s="250"/>
      <c r="B255" s="229"/>
      <c r="C255" s="250"/>
      <c r="D255" s="250"/>
      <c r="E255" s="250"/>
      <c r="F255" s="250"/>
      <c r="G255" s="250"/>
      <c r="H255" s="250"/>
      <c r="I255" s="250"/>
      <c r="J255" s="250"/>
      <c r="K255" s="250"/>
      <c r="L255" s="250"/>
      <c r="M255" s="250"/>
      <c r="N255" s="250"/>
      <c r="O255" s="250"/>
      <c r="P255" s="250"/>
      <c r="Q255" s="250"/>
      <c r="R255" s="250"/>
      <c r="S255" s="250"/>
      <c r="T255" s="250"/>
      <c r="U255" s="250"/>
      <c r="V255" s="250"/>
      <c r="W255" s="250"/>
      <c r="X255" s="250"/>
      <c r="Y255" s="250"/>
      <c r="Z255" s="250"/>
      <c r="AA255" s="250"/>
      <c r="AB255" s="250"/>
      <c r="AC255" s="250"/>
      <c r="AD255" s="250"/>
      <c r="AE255" s="250"/>
      <c r="AF255" s="250"/>
      <c r="AG255" s="250"/>
      <c r="AH255" s="250"/>
      <c r="AI255" s="250"/>
      <c r="AJ255" s="250"/>
      <c r="AK255" s="250"/>
      <c r="AL255" s="250"/>
      <c r="AM255" s="250"/>
      <c r="AN255" s="250"/>
      <c r="AO255" s="250"/>
    </row>
    <row r="256" spans="1:41" ht="15">
      <c r="A256" s="250"/>
      <c r="B256" s="229"/>
      <c r="C256" s="250"/>
      <c r="D256" s="250"/>
      <c r="E256" s="250"/>
      <c r="F256" s="250"/>
      <c r="G256" s="250"/>
      <c r="H256" s="250"/>
      <c r="I256" s="250"/>
      <c r="J256" s="250"/>
      <c r="K256" s="250"/>
      <c r="L256" s="250"/>
      <c r="M256" s="250"/>
      <c r="N256" s="250"/>
      <c r="O256" s="250"/>
      <c r="P256" s="250"/>
      <c r="Q256" s="250"/>
      <c r="R256" s="250"/>
      <c r="S256" s="250"/>
      <c r="T256" s="250"/>
      <c r="U256" s="250"/>
      <c r="V256" s="250"/>
      <c r="W256" s="250"/>
      <c r="X256" s="250"/>
      <c r="Y256" s="250"/>
      <c r="Z256" s="250"/>
      <c r="AA256" s="250"/>
      <c r="AB256" s="250"/>
      <c r="AC256" s="250"/>
      <c r="AD256" s="250"/>
      <c r="AE256" s="250"/>
      <c r="AF256" s="250"/>
      <c r="AG256" s="250"/>
      <c r="AH256" s="250"/>
      <c r="AI256" s="250"/>
      <c r="AJ256" s="250"/>
      <c r="AK256" s="250"/>
      <c r="AL256" s="250"/>
      <c r="AM256" s="250"/>
      <c r="AN256" s="250"/>
      <c r="AO256" s="250"/>
    </row>
    <row r="257" spans="1:41" ht="15">
      <c r="A257" s="250"/>
      <c r="B257" s="229"/>
      <c r="C257" s="250"/>
      <c r="D257" s="250"/>
      <c r="E257" s="250"/>
      <c r="F257" s="250"/>
      <c r="G257" s="250"/>
      <c r="H257" s="250"/>
      <c r="I257" s="250"/>
      <c r="J257" s="250"/>
      <c r="K257" s="250"/>
      <c r="L257" s="250"/>
      <c r="M257" s="250"/>
      <c r="N257" s="250"/>
      <c r="O257" s="250"/>
      <c r="P257" s="250"/>
      <c r="Q257" s="250"/>
      <c r="R257" s="250"/>
      <c r="S257" s="250"/>
      <c r="T257" s="250"/>
      <c r="U257" s="250"/>
      <c r="V257" s="250"/>
      <c r="W257" s="250"/>
      <c r="X257" s="250"/>
      <c r="Y257" s="250"/>
      <c r="Z257" s="250"/>
      <c r="AA257" s="250"/>
      <c r="AB257" s="250"/>
      <c r="AC257" s="250"/>
      <c r="AD257" s="250"/>
      <c r="AE257" s="250"/>
      <c r="AF257" s="250"/>
      <c r="AG257" s="250"/>
      <c r="AH257" s="250"/>
      <c r="AI257" s="250"/>
      <c r="AJ257" s="250"/>
      <c r="AK257" s="250"/>
      <c r="AL257" s="250"/>
      <c r="AM257" s="250"/>
      <c r="AN257" s="250"/>
      <c r="AO257" s="250"/>
    </row>
    <row r="258" spans="1:41" ht="15">
      <c r="A258" s="250"/>
      <c r="B258" s="229"/>
      <c r="C258" s="250"/>
      <c r="D258" s="250"/>
      <c r="E258" s="250"/>
      <c r="F258" s="250"/>
      <c r="G258" s="250"/>
      <c r="H258" s="250"/>
      <c r="I258" s="250"/>
      <c r="J258" s="250"/>
      <c r="K258" s="250"/>
      <c r="L258" s="250"/>
      <c r="M258" s="250"/>
      <c r="N258" s="250"/>
      <c r="O258" s="250"/>
      <c r="P258" s="250"/>
      <c r="Q258" s="250"/>
      <c r="R258" s="250"/>
      <c r="S258" s="250"/>
      <c r="T258" s="250"/>
      <c r="U258" s="250"/>
      <c r="V258" s="250"/>
      <c r="W258" s="250"/>
      <c r="X258" s="250"/>
      <c r="Y258" s="250"/>
      <c r="Z258" s="250"/>
      <c r="AA258" s="250"/>
      <c r="AB258" s="250"/>
      <c r="AC258" s="250"/>
      <c r="AD258" s="250"/>
      <c r="AE258" s="250"/>
      <c r="AF258" s="250"/>
      <c r="AG258" s="250"/>
      <c r="AH258" s="250"/>
      <c r="AI258" s="250"/>
      <c r="AJ258" s="250"/>
      <c r="AK258" s="250"/>
      <c r="AL258" s="250"/>
      <c r="AM258" s="250"/>
      <c r="AN258" s="250"/>
      <c r="AO258" s="250"/>
    </row>
  </sheetData>
  <sheetProtection/>
  <mergeCells count="6">
    <mergeCell ref="A76:D76"/>
    <mergeCell ref="A78:C78"/>
    <mergeCell ref="A79:C79"/>
    <mergeCell ref="A80:D80"/>
    <mergeCell ref="A81:D81"/>
    <mergeCell ref="A82:D82"/>
  </mergeCells>
  <printOptions/>
  <pageMargins left="0.3937007874015748" right="0" top="0.2755905511811024" bottom="0.1968503937007874" header="0" footer="0"/>
  <pageSetup fitToHeight="2" fitToWidth="1"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dimension ref="A1:C12"/>
  <sheetViews>
    <sheetView zoomScalePageLayoutView="0" workbookViewId="0" topLeftCell="A1">
      <selection activeCell="A2" sqref="A2"/>
    </sheetView>
  </sheetViews>
  <sheetFormatPr defaultColWidth="9.00390625" defaultRowHeight="12.75"/>
  <cols>
    <col min="1" max="1" width="58.875" style="0" customWidth="1"/>
    <col min="2" max="2" width="17.00390625" style="0" customWidth="1"/>
    <col min="3" max="3" width="16.00390625" style="0" customWidth="1"/>
  </cols>
  <sheetData>
    <row r="1" spans="1:3" ht="15.75">
      <c r="A1" s="83" t="s">
        <v>756</v>
      </c>
      <c r="B1" s="84"/>
      <c r="C1" s="84"/>
    </row>
    <row r="2" spans="1:3" ht="15.75">
      <c r="A2" s="84"/>
      <c r="B2" s="84"/>
      <c r="C2" s="82"/>
    </row>
    <row r="3" spans="1:3" ht="15.75">
      <c r="A3" s="85"/>
      <c r="B3" s="85"/>
      <c r="C3" s="86" t="s">
        <v>855</v>
      </c>
    </row>
    <row r="4" spans="1:3" ht="15.75">
      <c r="A4" s="87" t="s">
        <v>184</v>
      </c>
      <c r="B4" s="87" t="s">
        <v>378</v>
      </c>
      <c r="C4" s="88" t="s">
        <v>380</v>
      </c>
    </row>
    <row r="5" spans="1:3" ht="15.75">
      <c r="A5" s="89"/>
      <c r="B5" s="89" t="s">
        <v>242</v>
      </c>
      <c r="C5" s="90" t="s">
        <v>7</v>
      </c>
    </row>
    <row r="6" spans="1:3" ht="15.75">
      <c r="A6" s="432"/>
      <c r="B6" s="87"/>
      <c r="C6" s="88"/>
    </row>
    <row r="7" spans="1:3" ht="15" customHeight="1">
      <c r="A7" s="543" t="s">
        <v>852</v>
      </c>
      <c r="B7" s="544" t="s">
        <v>654</v>
      </c>
      <c r="C7" s="78">
        <v>1700</v>
      </c>
    </row>
    <row r="8" spans="1:3" ht="31.5">
      <c r="A8" s="543" t="s">
        <v>853</v>
      </c>
      <c r="B8" s="544" t="s">
        <v>654</v>
      </c>
      <c r="C8" s="78">
        <v>1700</v>
      </c>
    </row>
    <row r="9" spans="1:3" ht="31.5">
      <c r="A9" s="545" t="s">
        <v>854</v>
      </c>
      <c r="B9" s="89" t="s">
        <v>654</v>
      </c>
      <c r="C9" s="124">
        <v>1700</v>
      </c>
    </row>
    <row r="10" spans="1:3" ht="15.75">
      <c r="A10" s="91"/>
      <c r="B10" s="81"/>
      <c r="C10" s="122"/>
    </row>
    <row r="11" spans="1:3" ht="15.75">
      <c r="A11" s="91"/>
      <c r="B11" s="81"/>
      <c r="C11" s="122"/>
    </row>
    <row r="12" spans="1:3" ht="12.75">
      <c r="A12" s="546"/>
      <c r="B12" s="546"/>
      <c r="C12" s="546"/>
    </row>
  </sheetData>
  <sheetProtection/>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sheetPr>
    <pageSetUpPr fitToPage="1"/>
  </sheetPr>
  <dimension ref="A1:E41"/>
  <sheetViews>
    <sheetView zoomScalePageLayoutView="0" workbookViewId="0" topLeftCell="A1">
      <pane xSplit="1" ySplit="8" topLeftCell="B9" activePane="bottomRight" state="frozen"/>
      <selection pane="topLeft" activeCell="A1" sqref="A1"/>
      <selection pane="topRight" activeCell="C1" sqref="C1"/>
      <selection pane="bottomLeft" activeCell="A8" sqref="A8"/>
      <selection pane="bottomRight" activeCell="C10" sqref="C10"/>
    </sheetView>
  </sheetViews>
  <sheetFormatPr defaultColWidth="8.875" defaultRowHeight="12.75"/>
  <cols>
    <col min="1" max="1" width="68.625" style="10" customWidth="1"/>
    <col min="2" max="2" width="15.375" style="10" customWidth="1"/>
    <col min="3" max="3" width="14.75390625" style="10" customWidth="1"/>
    <col min="4" max="4" width="17.875" style="10" customWidth="1"/>
    <col min="5" max="5" width="11.875" style="10" customWidth="1"/>
    <col min="6" max="16384" width="8.875" style="10" customWidth="1"/>
  </cols>
  <sheetData>
    <row r="1" ht="15.75">
      <c r="A1" s="11" t="s">
        <v>69</v>
      </c>
    </row>
    <row r="2" ht="15.75">
      <c r="A2" s="11"/>
    </row>
    <row r="3" ht="15.75">
      <c r="A3" s="11"/>
    </row>
    <row r="4" ht="15.75">
      <c r="A4" s="11"/>
    </row>
    <row r="5" spans="3:5" ht="15.75">
      <c r="C5" s="23" t="s">
        <v>1</v>
      </c>
      <c r="D5" s="21"/>
      <c r="E5" s="21"/>
    </row>
    <row r="6" spans="1:5" ht="15.75">
      <c r="A6" s="15" t="s">
        <v>33</v>
      </c>
      <c r="B6" s="13" t="s">
        <v>241</v>
      </c>
      <c r="C6" s="13" t="s">
        <v>122</v>
      </c>
      <c r="D6" s="9"/>
      <c r="E6" s="9"/>
    </row>
    <row r="7" spans="1:5" ht="15.75">
      <c r="A7" s="6"/>
      <c r="B7" s="14" t="s">
        <v>242</v>
      </c>
      <c r="C7" s="14" t="s">
        <v>191</v>
      </c>
      <c r="D7" s="9"/>
      <c r="E7" s="9"/>
    </row>
    <row r="8" spans="1:5" ht="15.75">
      <c r="A8" s="17"/>
      <c r="B8" s="7"/>
      <c r="C8" s="16" t="s">
        <v>7</v>
      </c>
      <c r="D8" s="27"/>
      <c r="E8" s="9"/>
    </row>
    <row r="9" spans="1:5" ht="15.75">
      <c r="A9" s="441" t="s">
        <v>4</v>
      </c>
      <c r="B9" s="13"/>
      <c r="C9" s="418"/>
      <c r="D9" s="22"/>
      <c r="E9" s="22"/>
    </row>
    <row r="10" spans="1:5" ht="15.75">
      <c r="A10" s="282" t="s">
        <v>540</v>
      </c>
      <c r="B10" s="136" t="s">
        <v>5</v>
      </c>
      <c r="C10" s="420">
        <v>3925</v>
      </c>
      <c r="D10" s="22"/>
      <c r="E10" s="22"/>
    </row>
    <row r="11" spans="1:5" ht="15.75">
      <c r="A11" s="138" t="s">
        <v>425</v>
      </c>
      <c r="B11" s="134"/>
      <c r="C11" s="421"/>
      <c r="D11" s="22"/>
      <c r="E11" s="22"/>
    </row>
    <row r="12" spans="1:5" ht="15.75">
      <c r="A12" s="127" t="s">
        <v>426</v>
      </c>
      <c r="B12" s="128" t="s">
        <v>427</v>
      </c>
      <c r="C12" s="422">
        <v>3180</v>
      </c>
      <c r="D12" s="22"/>
      <c r="E12" s="22"/>
    </row>
    <row r="13" spans="1:5" ht="15.75">
      <c r="A13" s="6" t="s">
        <v>429</v>
      </c>
      <c r="B13" s="14"/>
      <c r="C13" s="423"/>
      <c r="D13" s="22"/>
      <c r="E13" s="22"/>
    </row>
    <row r="14" spans="1:5" ht="15.75">
      <c r="A14" s="6" t="s">
        <v>428</v>
      </c>
      <c r="B14" s="14" t="s">
        <v>5</v>
      </c>
      <c r="C14" s="423">
        <v>4452</v>
      </c>
      <c r="D14" s="22"/>
      <c r="E14" s="22"/>
    </row>
    <row r="15" spans="1:5" ht="15.75">
      <c r="A15" s="135" t="s">
        <v>627</v>
      </c>
      <c r="B15" s="136" t="s">
        <v>628</v>
      </c>
      <c r="C15" s="420">
        <v>106</v>
      </c>
      <c r="D15" s="22"/>
      <c r="E15" s="21"/>
    </row>
    <row r="16" spans="1:4" ht="15.75">
      <c r="A16" s="419" t="s">
        <v>629</v>
      </c>
      <c r="B16" s="7" t="s">
        <v>534</v>
      </c>
      <c r="C16" s="424">
        <v>27.6</v>
      </c>
      <c r="D16" s="26"/>
    </row>
    <row r="17" spans="3:4" ht="15.75">
      <c r="C17" s="26"/>
      <c r="D17" s="26"/>
    </row>
    <row r="18" spans="3:4" ht="15.75">
      <c r="C18" s="26"/>
      <c r="D18" s="26"/>
    </row>
    <row r="19" spans="3:4" ht="15.75">
      <c r="C19" s="26"/>
      <c r="D19" s="26"/>
    </row>
    <row r="20" spans="3:4" ht="15.75">
      <c r="C20" s="26"/>
      <c r="D20" s="26"/>
    </row>
    <row r="21" spans="3:4" ht="15.75">
      <c r="C21" s="26"/>
      <c r="D21" s="26"/>
    </row>
    <row r="22" ht="15.75">
      <c r="D22" s="26"/>
    </row>
    <row r="23" spans="3:4" ht="15.75">
      <c r="C23" s="26"/>
      <c r="D23" s="26"/>
    </row>
    <row r="24" ht="15.75">
      <c r="D24" s="26"/>
    </row>
    <row r="25" ht="15.75">
      <c r="D25" s="26"/>
    </row>
    <row r="26" ht="15.75">
      <c r="D26" s="26"/>
    </row>
    <row r="27" ht="15.75">
      <c r="D27" s="26"/>
    </row>
    <row r="28" ht="15.75">
      <c r="D28" s="26"/>
    </row>
    <row r="29" ht="15.75">
      <c r="D29" s="26"/>
    </row>
    <row r="30" ht="15.75">
      <c r="D30" s="26"/>
    </row>
    <row r="31" ht="15.75">
      <c r="D31" s="26"/>
    </row>
    <row r="32" ht="15.75">
      <c r="D32" s="26"/>
    </row>
    <row r="33" ht="15.75">
      <c r="D33" s="26"/>
    </row>
    <row r="34" ht="15.75">
      <c r="D34" s="26"/>
    </row>
    <row r="35" ht="15.75">
      <c r="D35" s="26"/>
    </row>
    <row r="36" ht="15.75">
      <c r="D36" s="26"/>
    </row>
    <row r="37" ht="15.75">
      <c r="D37" s="26"/>
    </row>
    <row r="38" ht="15.75">
      <c r="D38" s="26"/>
    </row>
    <row r="39" ht="15.75">
      <c r="D39" s="26"/>
    </row>
    <row r="40" ht="15.75">
      <c r="D40" s="26"/>
    </row>
    <row r="41" ht="15.75">
      <c r="D41" s="26"/>
    </row>
  </sheetData>
  <sheetProtection/>
  <printOptions/>
  <pageMargins left="0.5511811023622047" right="0.2362204724409449" top="0.5905511811023623" bottom="0.1968503937007874" header="0.5118110236220472" footer="0.1968503937007874"/>
  <pageSetup fitToHeight="1" fitToWidth="1" horizontalDpi="600" verticalDpi="600" orientation="portrait" paperSize="9" scale="98" r:id="rId1"/>
</worksheet>
</file>

<file path=xl/worksheets/sheet18.xml><?xml version="1.0" encoding="utf-8"?>
<worksheet xmlns="http://schemas.openxmlformats.org/spreadsheetml/2006/main" xmlns:r="http://schemas.openxmlformats.org/officeDocument/2006/relationships">
  <sheetPr>
    <pageSetUpPr fitToPage="1"/>
  </sheetPr>
  <dimension ref="A1:F40"/>
  <sheetViews>
    <sheetView zoomScalePageLayoutView="0" workbookViewId="0" topLeftCell="A1">
      <selection activeCell="N30" sqref="N30"/>
    </sheetView>
  </sheetViews>
  <sheetFormatPr defaultColWidth="10.625" defaultRowHeight="12.75"/>
  <cols>
    <col min="1" max="1" width="53.875" style="0" customWidth="1"/>
    <col min="2" max="3" width="11.75390625" style="0" customWidth="1"/>
    <col min="4" max="4" width="11.375" style="0" customWidth="1"/>
    <col min="5" max="5" width="10.875" style="0" customWidth="1"/>
    <col min="6" max="6" width="12.00390625" style="0" customWidth="1"/>
    <col min="7" max="248" width="9.125" style="0" customWidth="1"/>
    <col min="249" max="249" width="43.00390625" style="0" customWidth="1"/>
    <col min="250" max="251" width="11.75390625" style="0" customWidth="1"/>
    <col min="252" max="252" width="11.00390625" style="0" customWidth="1"/>
    <col min="253" max="253" width="10.625" style="0" customWidth="1"/>
    <col min="254" max="254" width="11.75390625" style="0" customWidth="1"/>
    <col min="255" max="255" width="11.25390625" style="0" customWidth="1"/>
  </cols>
  <sheetData>
    <row r="1" spans="1:6" ht="15.75">
      <c r="A1" s="11" t="s">
        <v>582</v>
      </c>
      <c r="B1" s="11"/>
      <c r="C1" s="11"/>
      <c r="D1" s="11"/>
      <c r="E1" s="11"/>
      <c r="F1" s="11"/>
    </row>
    <row r="2" spans="1:6" ht="15.75">
      <c r="A2" s="10"/>
      <c r="B2" s="10"/>
      <c r="C2" s="23"/>
      <c r="D2" s="23"/>
      <c r="E2" s="23"/>
      <c r="F2" s="23"/>
    </row>
    <row r="3" spans="1:6" ht="15.75">
      <c r="A3" s="10"/>
      <c r="B3" s="10"/>
      <c r="C3" s="10"/>
      <c r="D3" s="10"/>
      <c r="E3" s="10"/>
      <c r="F3" s="23" t="s">
        <v>172</v>
      </c>
    </row>
    <row r="4" spans="1:6" ht="15.75">
      <c r="A4" s="1"/>
      <c r="B4" s="589" t="s">
        <v>378</v>
      </c>
      <c r="C4" s="720" t="s">
        <v>583</v>
      </c>
      <c r="D4" s="721"/>
      <c r="E4" s="721"/>
      <c r="F4" s="722"/>
    </row>
    <row r="5" spans="1:6" ht="15.75">
      <c r="A5" s="72"/>
      <c r="B5" s="590" t="s">
        <v>242</v>
      </c>
      <c r="C5" s="723" t="s">
        <v>584</v>
      </c>
      <c r="D5" s="724"/>
      <c r="E5" s="724"/>
      <c r="F5" s="725"/>
    </row>
    <row r="6" spans="1:6" ht="15.75">
      <c r="A6" s="145" t="s">
        <v>367</v>
      </c>
      <c r="B6" s="590"/>
      <c r="C6" s="591" t="s">
        <v>585</v>
      </c>
      <c r="D6" s="592" t="s">
        <v>586</v>
      </c>
      <c r="E6" s="593"/>
      <c r="F6" s="594"/>
    </row>
    <row r="7" spans="1:6" ht="15.75">
      <c r="A7" s="72" t="s">
        <v>190</v>
      </c>
      <c r="B7" s="595"/>
      <c r="C7" s="591" t="s">
        <v>587</v>
      </c>
      <c r="D7" s="596" t="s">
        <v>588</v>
      </c>
      <c r="E7" s="597"/>
      <c r="F7" s="598"/>
    </row>
    <row r="8" spans="1:6" ht="15.75">
      <c r="A8" s="383"/>
      <c r="B8" s="599"/>
      <c r="C8" s="590"/>
      <c r="D8" s="600" t="s">
        <v>589</v>
      </c>
      <c r="E8" s="589" t="s">
        <v>590</v>
      </c>
      <c r="F8" s="589" t="s">
        <v>591</v>
      </c>
    </row>
    <row r="9" spans="1:6" ht="15.75">
      <c r="A9" s="384" t="s">
        <v>592</v>
      </c>
      <c r="B9" s="385"/>
      <c r="C9" s="386"/>
      <c r="D9" s="387"/>
      <c r="E9" s="387"/>
      <c r="F9" s="387"/>
    </row>
    <row r="10" spans="1:6" ht="15.75">
      <c r="A10" s="3" t="s">
        <v>593</v>
      </c>
      <c r="B10" s="4" t="s">
        <v>594</v>
      </c>
      <c r="C10" s="389">
        <v>900</v>
      </c>
      <c r="D10" s="388">
        <f>E10+F10</f>
        <v>1480</v>
      </c>
      <c r="E10" s="388">
        <v>740</v>
      </c>
      <c r="F10" s="388">
        <v>740</v>
      </c>
    </row>
    <row r="11" spans="1:6" ht="15.75">
      <c r="A11" s="3" t="s">
        <v>595</v>
      </c>
      <c r="B11" s="4" t="s">
        <v>594</v>
      </c>
      <c r="C11" s="389">
        <v>410</v>
      </c>
      <c r="D11" s="388">
        <f aca="true" t="shared" si="0" ref="D11:D20">E11+F11</f>
        <v>700</v>
      </c>
      <c r="E11" s="388">
        <v>360</v>
      </c>
      <c r="F11" s="388">
        <v>340</v>
      </c>
    </row>
    <row r="12" spans="1:6" ht="15.75">
      <c r="A12" s="3" t="s">
        <v>596</v>
      </c>
      <c r="B12" s="4" t="s">
        <v>594</v>
      </c>
      <c r="C12" s="389">
        <v>520</v>
      </c>
      <c r="D12" s="388">
        <f t="shared" si="0"/>
        <v>740</v>
      </c>
      <c r="E12" s="388">
        <v>460</v>
      </c>
      <c r="F12" s="388">
        <v>280</v>
      </c>
    </row>
    <row r="13" spans="1:6" ht="15.75">
      <c r="A13" s="3" t="s">
        <v>597</v>
      </c>
      <c r="B13" s="4" t="s">
        <v>594</v>
      </c>
      <c r="C13" s="389">
        <v>690</v>
      </c>
      <c r="D13" s="388">
        <f t="shared" si="0"/>
        <v>940</v>
      </c>
      <c r="E13" s="388">
        <v>570</v>
      </c>
      <c r="F13" s="388">
        <v>370</v>
      </c>
    </row>
    <row r="14" spans="1:6" ht="15.75">
      <c r="A14" s="3" t="s">
        <v>698</v>
      </c>
      <c r="B14" s="4" t="s">
        <v>594</v>
      </c>
      <c r="C14" s="389">
        <v>1105</v>
      </c>
      <c r="D14" s="388">
        <f t="shared" si="0"/>
        <v>1625</v>
      </c>
      <c r="E14" s="388">
        <v>855</v>
      </c>
      <c r="F14" s="388">
        <v>770</v>
      </c>
    </row>
    <row r="15" spans="1:6" ht="15.75">
      <c r="A15" s="3" t="s">
        <v>598</v>
      </c>
      <c r="B15" s="4" t="s">
        <v>0</v>
      </c>
      <c r="C15" s="389">
        <v>2750</v>
      </c>
      <c r="D15" s="388">
        <f t="shared" si="0"/>
        <v>4422</v>
      </c>
      <c r="E15" s="388">
        <v>2399</v>
      </c>
      <c r="F15" s="388">
        <v>2023</v>
      </c>
    </row>
    <row r="16" spans="1:6" ht="15.75">
      <c r="A16" s="3" t="s">
        <v>599</v>
      </c>
      <c r="B16" s="4" t="s">
        <v>0</v>
      </c>
      <c r="C16" s="389">
        <v>3233</v>
      </c>
      <c r="D16" s="388">
        <f t="shared" si="0"/>
        <v>5202</v>
      </c>
      <c r="E16" s="388">
        <v>2693</v>
      </c>
      <c r="F16" s="388">
        <v>2509</v>
      </c>
    </row>
    <row r="17" spans="1:6" ht="47.25">
      <c r="A17" s="450" t="s">
        <v>699</v>
      </c>
      <c r="B17" s="14" t="s">
        <v>0</v>
      </c>
      <c r="C17" s="389">
        <v>1375</v>
      </c>
      <c r="D17" s="388">
        <f t="shared" si="0"/>
        <v>2601</v>
      </c>
      <c r="E17" s="388">
        <v>1372</v>
      </c>
      <c r="F17" s="388">
        <v>1229</v>
      </c>
    </row>
    <row r="18" spans="1:6" ht="33" customHeight="1">
      <c r="A18" s="450" t="s">
        <v>700</v>
      </c>
      <c r="B18" s="14" t="s">
        <v>0</v>
      </c>
      <c r="C18" s="389">
        <v>1840</v>
      </c>
      <c r="D18" s="388">
        <f t="shared" si="0"/>
        <v>2730</v>
      </c>
      <c r="E18" s="388">
        <v>1480</v>
      </c>
      <c r="F18" s="388">
        <v>1250</v>
      </c>
    </row>
    <row r="19" spans="1:6" ht="19.5" customHeight="1">
      <c r="A19" s="450" t="s">
        <v>701</v>
      </c>
      <c r="B19" s="14" t="s">
        <v>0</v>
      </c>
      <c r="C19" s="389">
        <v>1020</v>
      </c>
      <c r="D19" s="388">
        <f t="shared" si="0"/>
        <v>1500</v>
      </c>
      <c r="E19" s="388">
        <v>745</v>
      </c>
      <c r="F19" s="388">
        <v>755</v>
      </c>
    </row>
    <row r="20" spans="1:6" ht="33.75" customHeight="1">
      <c r="A20" s="451" t="s">
        <v>702</v>
      </c>
      <c r="B20" s="16" t="s">
        <v>594</v>
      </c>
      <c r="C20" s="391">
        <v>1005</v>
      </c>
      <c r="D20" s="390">
        <f t="shared" si="0"/>
        <v>1527</v>
      </c>
      <c r="E20" s="390">
        <v>777</v>
      </c>
      <c r="F20" s="390">
        <v>750</v>
      </c>
    </row>
    <row r="21" spans="1:6" ht="15.75">
      <c r="A21" s="11" t="s">
        <v>600</v>
      </c>
      <c r="B21" s="11"/>
      <c r="C21" s="10"/>
      <c r="D21" s="448"/>
      <c r="E21" s="10"/>
      <c r="F21" s="10"/>
    </row>
    <row r="22" spans="1:6" ht="48" customHeight="1">
      <c r="A22" s="696" t="s">
        <v>836</v>
      </c>
      <c r="B22" s="696"/>
      <c r="C22" s="696"/>
      <c r="D22" s="696"/>
      <c r="E22" s="696"/>
      <c r="F22" s="696"/>
    </row>
    <row r="23" spans="1:6" ht="30" customHeight="1">
      <c r="A23" s="696" t="s">
        <v>716</v>
      </c>
      <c r="B23" s="696"/>
      <c r="C23" s="696"/>
      <c r="D23" s="696"/>
      <c r="E23" s="696"/>
      <c r="F23" s="696"/>
    </row>
    <row r="24" spans="1:6" ht="18" customHeight="1">
      <c r="A24" s="10" t="s">
        <v>837</v>
      </c>
      <c r="B24" s="506"/>
      <c r="C24" s="506"/>
      <c r="D24" s="506"/>
      <c r="E24" s="506"/>
      <c r="F24" s="506"/>
    </row>
    <row r="25" spans="1:6" ht="15.75">
      <c r="A25" s="10" t="s">
        <v>838</v>
      </c>
      <c r="B25" s="10"/>
      <c r="C25" s="10"/>
      <c r="D25" s="10"/>
      <c r="E25" s="10"/>
      <c r="F25" s="10"/>
    </row>
    <row r="26" spans="1:6" ht="15.75">
      <c r="A26" s="10" t="s">
        <v>839</v>
      </c>
      <c r="B26" s="10"/>
      <c r="C26" s="10"/>
      <c r="D26" s="10"/>
      <c r="E26" s="10"/>
      <c r="F26" s="10"/>
    </row>
    <row r="27" spans="1:6" ht="49.5" customHeight="1">
      <c r="A27" s="695" t="s">
        <v>840</v>
      </c>
      <c r="B27" s="695"/>
      <c r="C27" s="695"/>
      <c r="D27" s="695"/>
      <c r="E27" s="695"/>
      <c r="F27" s="10"/>
    </row>
    <row r="28" spans="1:6" ht="15.75">
      <c r="A28" s="10"/>
      <c r="B28" s="10"/>
      <c r="C28" s="10"/>
      <c r="D28" s="10"/>
      <c r="E28" s="10"/>
      <c r="F28" s="10"/>
    </row>
    <row r="29" spans="1:6" ht="15.75">
      <c r="A29" s="10"/>
      <c r="B29" s="10"/>
      <c r="C29" s="10"/>
      <c r="D29" s="10"/>
      <c r="E29" s="10"/>
      <c r="F29" s="10"/>
    </row>
    <row r="30" spans="1:6" ht="15.75">
      <c r="A30" s="10"/>
      <c r="B30" s="10"/>
      <c r="C30" s="10"/>
      <c r="D30" s="10"/>
      <c r="E30" s="10"/>
      <c r="F30" s="10"/>
    </row>
    <row r="31" spans="1:6" ht="15.75">
      <c r="A31" s="10"/>
      <c r="B31" s="10"/>
      <c r="C31" s="10"/>
      <c r="D31" s="10"/>
      <c r="E31" s="10"/>
      <c r="F31" s="10"/>
    </row>
    <row r="32" spans="1:6" ht="15.75">
      <c r="A32" s="10"/>
      <c r="B32" s="10"/>
      <c r="C32" s="10"/>
      <c r="D32" s="10"/>
      <c r="E32" s="10"/>
      <c r="F32" s="10"/>
    </row>
    <row r="33" spans="1:6" ht="15.75">
      <c r="A33" s="10"/>
      <c r="B33" s="10"/>
      <c r="C33" s="10"/>
      <c r="D33" s="10"/>
      <c r="E33" s="10"/>
      <c r="F33" s="10"/>
    </row>
    <row r="34" spans="1:6" ht="15.75">
      <c r="A34" s="10"/>
      <c r="B34" s="10"/>
      <c r="C34" s="10"/>
      <c r="D34" s="10"/>
      <c r="E34" s="10"/>
      <c r="F34" s="10"/>
    </row>
    <row r="37" spans="1:6" ht="15.75">
      <c r="A37" s="64"/>
      <c r="B37" s="10"/>
      <c r="C37" s="21"/>
      <c r="D37" s="170"/>
      <c r="E37" s="10"/>
      <c r="F37" s="10"/>
    </row>
    <row r="38" spans="1:6" ht="15.75">
      <c r="A38" s="64"/>
      <c r="B38" s="10"/>
      <c r="C38" s="21"/>
      <c r="D38" s="170"/>
      <c r="E38" s="10"/>
      <c r="F38" s="10"/>
    </row>
    <row r="39" spans="1:6" ht="15.75">
      <c r="A39" s="64"/>
      <c r="B39" s="10"/>
      <c r="C39" s="21"/>
      <c r="D39" s="170"/>
      <c r="E39" s="10"/>
      <c r="F39" s="10"/>
    </row>
    <row r="40" spans="1:6" ht="15.75">
      <c r="A40" s="325"/>
      <c r="B40" s="316"/>
      <c r="C40" s="10"/>
      <c r="D40" s="10"/>
      <c r="F40" s="10"/>
    </row>
  </sheetData>
  <sheetProtection/>
  <mergeCells count="5">
    <mergeCell ref="C4:F4"/>
    <mergeCell ref="C5:F5"/>
    <mergeCell ref="A22:F22"/>
    <mergeCell ref="A23:F23"/>
    <mergeCell ref="A27:E27"/>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79" r:id="rId1"/>
</worksheet>
</file>

<file path=xl/worksheets/sheet19.xml><?xml version="1.0" encoding="utf-8"?>
<worksheet xmlns="http://schemas.openxmlformats.org/spreadsheetml/2006/main" xmlns:r="http://schemas.openxmlformats.org/officeDocument/2006/relationships">
  <dimension ref="A1:P128"/>
  <sheetViews>
    <sheetView zoomScalePageLayoutView="0" workbookViewId="0" topLeftCell="A1">
      <selection activeCell="A3" sqref="A3"/>
    </sheetView>
  </sheetViews>
  <sheetFormatPr defaultColWidth="8.875" defaultRowHeight="12.75"/>
  <cols>
    <col min="1" max="1" width="3.875" style="37" customWidth="1"/>
    <col min="2" max="2" width="46.875" style="35" customWidth="1"/>
    <col min="3" max="3" width="13.25390625" style="37" customWidth="1"/>
    <col min="4" max="4" width="15.125" style="37" hidden="1" customWidth="1"/>
    <col min="5" max="5" width="13.875" style="35" hidden="1" customWidth="1"/>
    <col min="6" max="6" width="15.375" style="35" hidden="1" customWidth="1"/>
    <col min="7" max="7" width="5.375" style="35" hidden="1" customWidth="1"/>
    <col min="8" max="8" width="8.875" style="35" hidden="1" customWidth="1"/>
    <col min="9" max="9" width="12.875" style="35" hidden="1" customWidth="1"/>
    <col min="10" max="10" width="9.25390625" style="398" hidden="1" customWidth="1"/>
    <col min="11" max="11" width="12.00390625" style="399" customWidth="1"/>
    <col min="12" max="12" width="12.125" style="399" hidden="1" customWidth="1"/>
    <col min="13" max="13" width="0" style="399" hidden="1" customWidth="1"/>
    <col min="14" max="14" width="13.625" style="399" customWidth="1"/>
    <col min="15" max="15" width="0" style="399" hidden="1" customWidth="1"/>
    <col min="16" max="16" width="11.125" style="398" customWidth="1"/>
    <col min="17" max="16384" width="8.875" style="35" customWidth="1"/>
  </cols>
  <sheetData>
    <row r="1" spans="1:14" ht="12.75">
      <c r="A1" s="726" t="s">
        <v>361</v>
      </c>
      <c r="B1" s="726"/>
      <c r="C1" s="726"/>
      <c r="D1" s="726"/>
      <c r="E1" s="726"/>
      <c r="F1" s="726"/>
      <c r="G1" s="726"/>
      <c r="H1" s="726"/>
      <c r="I1" s="726"/>
      <c r="J1" s="726"/>
      <c r="K1" s="726"/>
      <c r="L1" s="726"/>
      <c r="M1" s="726"/>
      <c r="N1" s="726"/>
    </row>
    <row r="2" spans="1:14" ht="12.75">
      <c r="A2" s="726" t="s">
        <v>865</v>
      </c>
      <c r="B2" s="726"/>
      <c r="C2" s="726"/>
      <c r="D2" s="726"/>
      <c r="E2" s="726"/>
      <c r="F2" s="726"/>
      <c r="G2" s="726"/>
      <c r="H2" s="726"/>
      <c r="I2" s="726"/>
      <c r="J2" s="726"/>
      <c r="K2" s="726"/>
      <c r="L2" s="726"/>
      <c r="M2" s="726"/>
      <c r="N2" s="726"/>
    </row>
    <row r="3" spans="2:6" ht="12.75">
      <c r="B3" s="36"/>
      <c r="E3" s="38"/>
      <c r="F3" s="38"/>
    </row>
    <row r="4" spans="2:15" ht="12.75">
      <c r="B4" s="36"/>
      <c r="E4" s="38"/>
      <c r="F4" s="44"/>
      <c r="N4" s="44" t="s">
        <v>544</v>
      </c>
      <c r="O4" s="35"/>
    </row>
    <row r="5" spans="1:16" ht="12.75">
      <c r="A5" s="73"/>
      <c r="B5" s="47" t="s">
        <v>33</v>
      </c>
      <c r="C5" s="73" t="s">
        <v>378</v>
      </c>
      <c r="D5" s="47" t="s">
        <v>246</v>
      </c>
      <c r="E5" s="45" t="s">
        <v>244</v>
      </c>
      <c r="F5" s="47" t="s">
        <v>246</v>
      </c>
      <c r="G5" s="45" t="s">
        <v>244</v>
      </c>
      <c r="H5" s="47" t="s">
        <v>246</v>
      </c>
      <c r="I5" s="47" t="s">
        <v>246</v>
      </c>
      <c r="J5" s="159"/>
      <c r="K5" s="73" t="s">
        <v>246</v>
      </c>
      <c r="L5" s="329" t="s">
        <v>246</v>
      </c>
      <c r="M5" s="158" t="s">
        <v>614</v>
      </c>
      <c r="N5" s="150" t="s">
        <v>246</v>
      </c>
      <c r="O5" s="332" t="s">
        <v>614</v>
      </c>
      <c r="P5" s="47" t="s">
        <v>246</v>
      </c>
    </row>
    <row r="6" spans="1:16" ht="12.75">
      <c r="A6" s="74"/>
      <c r="B6" s="75"/>
      <c r="C6" s="74" t="s">
        <v>242</v>
      </c>
      <c r="D6" s="48" t="s">
        <v>247</v>
      </c>
      <c r="E6" s="46" t="s">
        <v>247</v>
      </c>
      <c r="F6" s="48" t="s">
        <v>247</v>
      </c>
      <c r="G6" s="46" t="s">
        <v>247</v>
      </c>
      <c r="H6" s="48" t="s">
        <v>225</v>
      </c>
      <c r="I6" s="48" t="s">
        <v>225</v>
      </c>
      <c r="J6" s="155"/>
      <c r="K6" s="74" t="s">
        <v>247</v>
      </c>
      <c r="L6" s="328" t="s">
        <v>247</v>
      </c>
      <c r="M6" s="151" t="s">
        <v>615</v>
      </c>
      <c r="N6" s="156" t="s">
        <v>225</v>
      </c>
      <c r="O6" s="333" t="s">
        <v>615</v>
      </c>
      <c r="P6" s="48" t="s">
        <v>247</v>
      </c>
    </row>
    <row r="7" spans="1:16" ht="12.75">
      <c r="A7" s="74"/>
      <c r="B7" s="75"/>
      <c r="C7" s="74"/>
      <c r="D7" s="48" t="s">
        <v>156</v>
      </c>
      <c r="E7" s="46"/>
      <c r="F7" s="48" t="s">
        <v>156</v>
      </c>
      <c r="G7" s="46" t="s">
        <v>222</v>
      </c>
      <c r="H7" s="48" t="s">
        <v>224</v>
      </c>
      <c r="I7" s="48" t="s">
        <v>224</v>
      </c>
      <c r="J7" s="155"/>
      <c r="K7" s="74" t="s">
        <v>156</v>
      </c>
      <c r="L7" s="328" t="s">
        <v>156</v>
      </c>
      <c r="M7" s="151"/>
      <c r="N7" s="156" t="s">
        <v>224</v>
      </c>
      <c r="O7" s="333"/>
      <c r="P7" s="48" t="s">
        <v>156</v>
      </c>
    </row>
    <row r="8" spans="1:16" ht="12.75">
      <c r="A8" s="74"/>
      <c r="B8" s="75"/>
      <c r="C8" s="74"/>
      <c r="D8" s="48" t="s">
        <v>8</v>
      </c>
      <c r="E8" s="46" t="s">
        <v>254</v>
      </c>
      <c r="F8" s="48"/>
      <c r="G8" s="46" t="s">
        <v>223</v>
      </c>
      <c r="H8" s="48" t="s">
        <v>129</v>
      </c>
      <c r="I8" s="48" t="s">
        <v>129</v>
      </c>
      <c r="J8" s="155"/>
      <c r="K8" s="74"/>
      <c r="L8" s="328"/>
      <c r="M8" s="151"/>
      <c r="N8" s="156" t="s">
        <v>129</v>
      </c>
      <c r="O8" s="333"/>
      <c r="P8" s="48"/>
    </row>
    <row r="9" spans="1:16" ht="12.75">
      <c r="A9" s="74"/>
      <c r="B9" s="75"/>
      <c r="C9" s="74"/>
      <c r="D9" s="327" t="s">
        <v>545</v>
      </c>
      <c r="E9" s="153"/>
      <c r="F9" s="48" t="s">
        <v>191</v>
      </c>
      <c r="G9" s="46" t="s">
        <v>191</v>
      </c>
      <c r="H9" s="48" t="s">
        <v>191</v>
      </c>
      <c r="I9" s="48" t="s">
        <v>191</v>
      </c>
      <c r="J9" s="155"/>
      <c r="K9" s="74" t="s">
        <v>191</v>
      </c>
      <c r="L9" s="328" t="s">
        <v>191</v>
      </c>
      <c r="M9" s="151" t="s">
        <v>616</v>
      </c>
      <c r="N9" s="156" t="s">
        <v>191</v>
      </c>
      <c r="O9" s="333" t="s">
        <v>616</v>
      </c>
      <c r="P9" s="48" t="s">
        <v>191</v>
      </c>
    </row>
    <row r="10" spans="1:16" ht="12.75">
      <c r="A10" s="74"/>
      <c r="B10" s="75"/>
      <c r="C10" s="74"/>
      <c r="D10" s="327"/>
      <c r="E10" s="153"/>
      <c r="F10" s="48" t="s">
        <v>7</v>
      </c>
      <c r="G10" s="623" t="s">
        <v>7</v>
      </c>
      <c r="H10" s="48" t="s">
        <v>7</v>
      </c>
      <c r="I10" s="48" t="s">
        <v>7</v>
      </c>
      <c r="J10" s="155"/>
      <c r="K10" s="74" t="s">
        <v>7</v>
      </c>
      <c r="L10" s="328" t="s">
        <v>617</v>
      </c>
      <c r="M10" s="151"/>
      <c r="N10" s="156" t="s">
        <v>7</v>
      </c>
      <c r="O10" s="333"/>
      <c r="P10" s="48" t="s">
        <v>851</v>
      </c>
    </row>
    <row r="11" spans="1:16" ht="12.75">
      <c r="A11" s="727" t="s">
        <v>705</v>
      </c>
      <c r="B11" s="728"/>
      <c r="C11" s="728"/>
      <c r="D11" s="728"/>
      <c r="E11" s="728"/>
      <c r="F11" s="728"/>
      <c r="G11" s="728"/>
      <c r="H11" s="728"/>
      <c r="I11" s="728"/>
      <c r="J11" s="728"/>
      <c r="K11" s="728"/>
      <c r="L11" s="728"/>
      <c r="M11" s="728"/>
      <c r="N11" s="728"/>
      <c r="O11" s="624"/>
      <c r="P11" s="635"/>
    </row>
    <row r="12" spans="1:16" ht="12.75">
      <c r="A12" s="79" t="s">
        <v>152</v>
      </c>
      <c r="B12" s="154" t="s">
        <v>248</v>
      </c>
      <c r="C12" s="79"/>
      <c r="D12" s="151"/>
      <c r="E12" s="227"/>
      <c r="F12" s="151"/>
      <c r="G12" s="66"/>
      <c r="H12" s="471"/>
      <c r="I12" s="151"/>
      <c r="J12" s="155"/>
      <c r="K12" s="333"/>
      <c r="L12" s="333"/>
      <c r="M12" s="151"/>
      <c r="N12" s="151"/>
      <c r="O12" s="625"/>
      <c r="P12" s="330"/>
    </row>
    <row r="13" spans="1:16" ht="12.75">
      <c r="A13" s="40"/>
      <c r="B13" s="154" t="s">
        <v>249</v>
      </c>
      <c r="C13" s="79" t="s">
        <v>71</v>
      </c>
      <c r="D13" s="151"/>
      <c r="E13" s="151"/>
      <c r="F13" s="151"/>
      <c r="G13" s="43"/>
      <c r="H13" s="472"/>
      <c r="I13" s="151"/>
      <c r="J13" s="331"/>
      <c r="K13" s="151"/>
      <c r="L13" s="151"/>
      <c r="M13" s="151"/>
      <c r="N13" s="151"/>
      <c r="O13" s="626"/>
      <c r="P13" s="331"/>
    </row>
    <row r="14" spans="1:16" ht="12.75">
      <c r="A14" s="40"/>
      <c r="B14" s="154" t="s">
        <v>281</v>
      </c>
      <c r="C14" s="40" t="s">
        <v>72</v>
      </c>
      <c r="D14" s="151">
        <v>6694.917627118643</v>
      </c>
      <c r="E14" s="151">
        <v>7118.64</v>
      </c>
      <c r="F14" s="151">
        <f>D14+847.456</f>
        <v>7542.3736271186435</v>
      </c>
      <c r="G14" s="43">
        <f>F14/D14</f>
        <v>1.126581990578535</v>
      </c>
      <c r="H14" s="472">
        <f>F14*1.18</f>
        <v>8900.00088</v>
      </c>
      <c r="I14" s="151">
        <v>115.68</v>
      </c>
      <c r="J14" s="331">
        <f>F14*1.18</f>
        <v>8900.00088</v>
      </c>
      <c r="K14" s="403">
        <v>8389.83</v>
      </c>
      <c r="L14" s="151">
        <v>9400</v>
      </c>
      <c r="M14" s="151">
        <f>L14/J14*100-100</f>
        <v>5.617967084965045</v>
      </c>
      <c r="N14" s="151">
        <f>I14*1.06</f>
        <v>122.62080000000002</v>
      </c>
      <c r="O14" s="626">
        <f>N14/I14*100-100</f>
        <v>6</v>
      </c>
      <c r="P14" s="331">
        <f>K14*1.18</f>
        <v>9899.999399999999</v>
      </c>
    </row>
    <row r="15" spans="1:16" ht="12.75">
      <c r="A15" s="468" t="s">
        <v>438</v>
      </c>
      <c r="B15" s="474" t="s">
        <v>124</v>
      </c>
      <c r="C15" s="468" t="s">
        <v>71</v>
      </c>
      <c r="D15" s="462"/>
      <c r="E15" s="462"/>
      <c r="F15" s="462"/>
      <c r="G15" s="475"/>
      <c r="H15" s="476"/>
      <c r="I15" s="462"/>
      <c r="J15" s="469"/>
      <c r="K15" s="151"/>
      <c r="L15" s="462"/>
      <c r="M15" s="462"/>
      <c r="N15" s="462"/>
      <c r="O15" s="626"/>
      <c r="P15" s="469"/>
    </row>
    <row r="16" spans="1:16" ht="12.75">
      <c r="A16" s="477"/>
      <c r="B16" s="465" t="s">
        <v>125</v>
      </c>
      <c r="C16" s="477" t="s">
        <v>72</v>
      </c>
      <c r="D16" s="403">
        <v>4661.01762711864</v>
      </c>
      <c r="E16" s="403">
        <v>4252.54</v>
      </c>
      <c r="F16" s="403">
        <f>D16+847.46-84.75</f>
        <v>5423.72762711864</v>
      </c>
      <c r="G16" s="478">
        <f>F16/D16</f>
        <v>1.1636359398347724</v>
      </c>
      <c r="H16" s="479">
        <f>F16*1.18</f>
        <v>6399.998599999995</v>
      </c>
      <c r="I16" s="403">
        <v>18.94</v>
      </c>
      <c r="J16" s="480">
        <f>F16*1.18</f>
        <v>6399.998599999995</v>
      </c>
      <c r="K16" s="151">
        <v>5762.71</v>
      </c>
      <c r="L16" s="403">
        <v>6800</v>
      </c>
      <c r="M16" s="403">
        <f>L16/J16*100-100</f>
        <v>6.250023242192654</v>
      </c>
      <c r="N16" s="403">
        <f>I16*1.06</f>
        <v>20.076400000000003</v>
      </c>
      <c r="O16" s="626">
        <f>N16/I16*100-100</f>
        <v>6</v>
      </c>
      <c r="P16" s="480">
        <f>K16*1.18</f>
        <v>6799.9978</v>
      </c>
    </row>
    <row r="17" spans="1:16" ht="12.75">
      <c r="A17" s="468">
        <v>3</v>
      </c>
      <c r="B17" s="474" t="s">
        <v>520</v>
      </c>
      <c r="C17" s="468" t="s">
        <v>71</v>
      </c>
      <c r="D17" s="462"/>
      <c r="E17" s="462"/>
      <c r="F17" s="462"/>
      <c r="G17" s="475"/>
      <c r="H17" s="476"/>
      <c r="I17" s="462"/>
      <c r="J17" s="469"/>
      <c r="K17" s="462"/>
      <c r="L17" s="462"/>
      <c r="M17" s="462"/>
      <c r="N17" s="462"/>
      <c r="O17" s="626"/>
      <c r="P17" s="331"/>
    </row>
    <row r="18" spans="1:16" ht="12.75">
      <c r="A18" s="477"/>
      <c r="B18" s="465" t="s">
        <v>126</v>
      </c>
      <c r="C18" s="477" t="s">
        <v>72</v>
      </c>
      <c r="D18" s="403">
        <v>5084.75</v>
      </c>
      <c r="E18" s="403"/>
      <c r="F18" s="403">
        <f>D18+847.45-84.74</f>
        <v>5847.46</v>
      </c>
      <c r="G18" s="478">
        <f>F18/D18</f>
        <v>1.149999508333743</v>
      </c>
      <c r="H18" s="479">
        <f>F18*1.18</f>
        <v>6900.002799999999</v>
      </c>
      <c r="I18" s="403">
        <v>15.13</v>
      </c>
      <c r="J18" s="480">
        <f>F18*1.18</f>
        <v>6900.002799999999</v>
      </c>
      <c r="K18" s="403">
        <v>6610.17</v>
      </c>
      <c r="L18" s="403">
        <v>7300</v>
      </c>
      <c r="M18" s="403">
        <f>L18/J18*100-100</f>
        <v>5.797058517135682</v>
      </c>
      <c r="N18" s="403">
        <f>I18*1.06</f>
        <v>16.0378</v>
      </c>
      <c r="O18" s="626">
        <f>N18/I18*100-100</f>
        <v>6</v>
      </c>
      <c r="P18" s="331">
        <f>K18*1.18</f>
        <v>7800.000599999999</v>
      </c>
    </row>
    <row r="19" spans="1:16" ht="12.75">
      <c r="A19" s="40" t="s">
        <v>153</v>
      </c>
      <c r="B19" s="154" t="s">
        <v>127</v>
      </c>
      <c r="C19" s="40" t="s">
        <v>71</v>
      </c>
      <c r="D19" s="151"/>
      <c r="E19" s="151"/>
      <c r="F19" s="151"/>
      <c r="G19" s="43"/>
      <c r="H19" s="472"/>
      <c r="I19" s="151"/>
      <c r="J19" s="331"/>
      <c r="K19" s="151"/>
      <c r="L19" s="151"/>
      <c r="M19" s="151"/>
      <c r="N19" s="151"/>
      <c r="O19" s="626"/>
      <c r="P19" s="469"/>
    </row>
    <row r="20" spans="1:16" ht="12.75">
      <c r="A20" s="40"/>
      <c r="B20" s="154" t="s">
        <v>34</v>
      </c>
      <c r="C20" s="40" t="s">
        <v>72</v>
      </c>
      <c r="D20" s="151">
        <v>8474.577627118644</v>
      </c>
      <c r="E20" s="151">
        <v>11483.05</v>
      </c>
      <c r="F20" s="151">
        <f>D20+847.46</f>
        <v>9322.037627118643</v>
      </c>
      <c r="G20" s="43">
        <f>F20/D20</f>
        <v>1.1000002639999578</v>
      </c>
      <c r="H20" s="472">
        <f>F20*1.18</f>
        <v>11000.004399999998</v>
      </c>
      <c r="I20" s="151">
        <v>25.64</v>
      </c>
      <c r="J20" s="331">
        <f>F20*1.18</f>
        <v>11000.004399999998</v>
      </c>
      <c r="K20" s="151">
        <v>10338.98</v>
      </c>
      <c r="L20" s="151">
        <v>11700</v>
      </c>
      <c r="M20" s="151">
        <f>L20/J20*100-100</f>
        <v>6.363593818198865</v>
      </c>
      <c r="N20" s="151">
        <f>I20*1.06</f>
        <v>27.178400000000003</v>
      </c>
      <c r="O20" s="626">
        <f>N20/I20*100-100</f>
        <v>6</v>
      </c>
      <c r="P20" s="480">
        <f>K20*1.18</f>
        <v>12199.996399999998</v>
      </c>
    </row>
    <row r="21" spans="1:16" ht="12.75">
      <c r="A21" s="468" t="s">
        <v>154</v>
      </c>
      <c r="B21" s="500" t="s">
        <v>319</v>
      </c>
      <c r="C21" s="468"/>
      <c r="D21" s="484"/>
      <c r="E21" s="462"/>
      <c r="F21" s="462"/>
      <c r="G21" s="475"/>
      <c r="H21" s="476"/>
      <c r="I21" s="462"/>
      <c r="J21" s="469"/>
      <c r="K21" s="462"/>
      <c r="L21" s="462"/>
      <c r="M21" s="462"/>
      <c r="N21" s="462"/>
      <c r="O21" s="626"/>
      <c r="P21" s="331"/>
    </row>
    <row r="22" spans="1:16" ht="12.75">
      <c r="A22" s="40"/>
      <c r="B22" s="67" t="s">
        <v>406</v>
      </c>
      <c r="C22" s="40"/>
      <c r="D22" s="161"/>
      <c r="E22" s="151"/>
      <c r="F22" s="151"/>
      <c r="G22" s="43"/>
      <c r="H22" s="472"/>
      <c r="I22" s="151"/>
      <c r="J22" s="331"/>
      <c r="K22" s="151"/>
      <c r="L22" s="151"/>
      <c r="M22" s="151"/>
      <c r="N22" s="151"/>
      <c r="O22" s="626"/>
      <c r="P22" s="331"/>
    </row>
    <row r="23" spans="1:16" ht="12.75">
      <c r="A23" s="40"/>
      <c r="B23" s="67" t="s">
        <v>320</v>
      </c>
      <c r="C23" s="40" t="s">
        <v>71</v>
      </c>
      <c r="D23" s="161">
        <v>8389.83</v>
      </c>
      <c r="E23" s="151">
        <v>5014.83</v>
      </c>
      <c r="F23" s="151">
        <f>D23+847.46</f>
        <v>9237.29</v>
      </c>
      <c r="G23" s="43">
        <f>F23/D23</f>
        <v>1.1010103899602257</v>
      </c>
      <c r="H23" s="472">
        <f>F23*1.18</f>
        <v>10900.0022</v>
      </c>
      <c r="I23" s="151">
        <v>29.66</v>
      </c>
      <c r="J23" s="331">
        <f>F23*1.18</f>
        <v>10900.0022</v>
      </c>
      <c r="K23" s="151">
        <v>10254.24</v>
      </c>
      <c r="L23" s="151">
        <v>11600</v>
      </c>
      <c r="M23" s="151">
        <f>L23/J23*100-100</f>
        <v>6.42199686895475</v>
      </c>
      <c r="N23" s="151">
        <f>I23*1.06</f>
        <v>31.439600000000002</v>
      </c>
      <c r="O23" s="626">
        <f>N23/I23*100-100</f>
        <v>6</v>
      </c>
      <c r="P23" s="331">
        <f>K23*1.18</f>
        <v>12100.0032</v>
      </c>
    </row>
    <row r="24" spans="1:16" ht="12.75">
      <c r="A24" s="477"/>
      <c r="B24" s="501" t="s">
        <v>321</v>
      </c>
      <c r="C24" s="477" t="s">
        <v>72</v>
      </c>
      <c r="D24" s="485">
        <v>7457.63</v>
      </c>
      <c r="E24" s="403">
        <v>5042.37</v>
      </c>
      <c r="F24" s="403">
        <f>D24+847.456</f>
        <v>8305.086</v>
      </c>
      <c r="G24" s="478">
        <f>F24/D24</f>
        <v>1.1136361015496878</v>
      </c>
      <c r="H24" s="479">
        <f>F24*1.18</f>
        <v>9800.001479999999</v>
      </c>
      <c r="I24" s="403">
        <v>29.66</v>
      </c>
      <c r="J24" s="480">
        <f>F24*1.18</f>
        <v>9800.001479999999</v>
      </c>
      <c r="K24" s="403">
        <v>9237.29</v>
      </c>
      <c r="L24" s="403">
        <v>10400</v>
      </c>
      <c r="M24" s="403">
        <f>L24/J24*100-100</f>
        <v>6.122432952938709</v>
      </c>
      <c r="N24" s="403">
        <f>I24*1.06</f>
        <v>31.439600000000002</v>
      </c>
      <c r="O24" s="626">
        <f>N24/I24*100-100</f>
        <v>6</v>
      </c>
      <c r="P24" s="331">
        <f>K24*1.18</f>
        <v>10900.0022</v>
      </c>
    </row>
    <row r="25" spans="1:16" ht="12.75">
      <c r="A25" s="468" t="s">
        <v>333</v>
      </c>
      <c r="B25" s="474" t="s">
        <v>23</v>
      </c>
      <c r="C25" s="40"/>
      <c r="D25" s="462"/>
      <c r="E25" s="462"/>
      <c r="F25" s="462"/>
      <c r="G25" s="475"/>
      <c r="H25" s="476"/>
      <c r="I25" s="462"/>
      <c r="J25" s="469"/>
      <c r="K25" s="462"/>
      <c r="L25" s="462"/>
      <c r="M25" s="462"/>
      <c r="N25" s="462"/>
      <c r="O25" s="626"/>
      <c r="P25" s="469"/>
    </row>
    <row r="26" spans="1:16" ht="12.75">
      <c r="A26" s="40"/>
      <c r="B26" s="154" t="s">
        <v>764</v>
      </c>
      <c r="C26" s="40" t="s">
        <v>71</v>
      </c>
      <c r="D26" s="151"/>
      <c r="E26" s="151"/>
      <c r="F26" s="151"/>
      <c r="G26" s="43"/>
      <c r="H26" s="472"/>
      <c r="I26" s="151"/>
      <c r="J26" s="331"/>
      <c r="K26" s="151"/>
      <c r="L26" s="151"/>
      <c r="M26" s="151"/>
      <c r="N26" s="151"/>
      <c r="O26" s="626"/>
      <c r="P26" s="331"/>
    </row>
    <row r="27" spans="1:16" ht="12.75">
      <c r="A27" s="477"/>
      <c r="B27" s="465" t="s">
        <v>322</v>
      </c>
      <c r="C27" s="40" t="s">
        <v>72</v>
      </c>
      <c r="D27" s="403">
        <v>6016.947627118644</v>
      </c>
      <c r="E27" s="403">
        <v>10360.17</v>
      </c>
      <c r="F27" s="403">
        <f>D27+847.46</f>
        <v>6864.407627118644</v>
      </c>
      <c r="G27" s="478">
        <f>F27/D27</f>
        <v>1.1408455004960423</v>
      </c>
      <c r="H27" s="479">
        <f>F27*1.18</f>
        <v>8100.000999999999</v>
      </c>
      <c r="I27" s="403">
        <v>25.25</v>
      </c>
      <c r="J27" s="480">
        <f>F27*1.18</f>
        <v>8100.000999999999</v>
      </c>
      <c r="K27" s="403">
        <v>7711.86</v>
      </c>
      <c r="L27" s="403">
        <v>8600</v>
      </c>
      <c r="M27" s="403">
        <f>L27/J27*100-100</f>
        <v>6.172826398416504</v>
      </c>
      <c r="N27" s="403">
        <f>I27*1.06</f>
        <v>26.765</v>
      </c>
      <c r="O27" s="626">
        <f>N27/I27*100-100</f>
        <v>6</v>
      </c>
      <c r="P27" s="480">
        <f>K27*1.18</f>
        <v>9099.994799999999</v>
      </c>
    </row>
    <row r="28" spans="1:16" ht="12.75">
      <c r="A28" s="468" t="s">
        <v>275</v>
      </c>
      <c r="B28" s="500" t="s">
        <v>765</v>
      </c>
      <c r="C28" s="468"/>
      <c r="D28" s="484"/>
      <c r="E28" s="462"/>
      <c r="F28" s="462"/>
      <c r="G28" s="475"/>
      <c r="H28" s="476"/>
      <c r="I28" s="462"/>
      <c r="J28" s="469"/>
      <c r="K28" s="462"/>
      <c r="L28" s="462"/>
      <c r="M28" s="462"/>
      <c r="N28" s="462"/>
      <c r="O28" s="626"/>
      <c r="P28" s="331"/>
    </row>
    <row r="29" spans="1:16" ht="12.75">
      <c r="A29" s="40"/>
      <c r="B29" s="502" t="s">
        <v>766</v>
      </c>
      <c r="C29" s="40" t="s">
        <v>71</v>
      </c>
      <c r="D29" s="161"/>
      <c r="E29" s="151"/>
      <c r="F29" s="151"/>
      <c r="G29" s="43"/>
      <c r="H29" s="472"/>
      <c r="I29" s="151"/>
      <c r="J29" s="331"/>
      <c r="K29" s="151"/>
      <c r="L29" s="151"/>
      <c r="M29" s="151"/>
      <c r="N29" s="151"/>
      <c r="O29" s="626"/>
      <c r="P29" s="331"/>
    </row>
    <row r="30" spans="1:16" ht="12.75">
      <c r="A30" s="477"/>
      <c r="B30" s="501" t="s">
        <v>322</v>
      </c>
      <c r="C30" s="477" t="s">
        <v>72</v>
      </c>
      <c r="D30" s="485">
        <v>3813.5576271186437</v>
      </c>
      <c r="E30" s="403">
        <v>2118.64</v>
      </c>
      <c r="F30" s="403">
        <f>D30+847.46-169.49</f>
        <v>4491.527627118644</v>
      </c>
      <c r="G30" s="478">
        <f>F30/D30</f>
        <v>1.1777788790128352</v>
      </c>
      <c r="H30" s="479">
        <f>F30*1.18</f>
        <v>5300.0026</v>
      </c>
      <c r="I30" s="403"/>
      <c r="J30" s="480">
        <f>F30*1.18</f>
        <v>5300.0026</v>
      </c>
      <c r="K30" s="403">
        <v>5169.49</v>
      </c>
      <c r="L30" s="403">
        <v>5600</v>
      </c>
      <c r="M30" s="403">
        <f>L30/J30*100-100</f>
        <v>5.660325525123326</v>
      </c>
      <c r="N30" s="403"/>
      <c r="O30" s="626"/>
      <c r="P30" s="331">
        <f>K30*1.18</f>
        <v>6099.998199999999</v>
      </c>
    </row>
    <row r="31" spans="1:16" ht="12.75">
      <c r="A31" s="40" t="s">
        <v>276</v>
      </c>
      <c r="B31" s="154" t="s">
        <v>767</v>
      </c>
      <c r="C31" s="40" t="s">
        <v>71</v>
      </c>
      <c r="D31" s="151"/>
      <c r="E31" s="151"/>
      <c r="F31" s="151"/>
      <c r="G31" s="43"/>
      <c r="H31" s="472"/>
      <c r="I31" s="151"/>
      <c r="J31" s="331"/>
      <c r="K31" s="151"/>
      <c r="L31" s="151"/>
      <c r="M31" s="151"/>
      <c r="N31" s="151"/>
      <c r="O31" s="626"/>
      <c r="P31" s="469"/>
    </row>
    <row r="32" spans="1:16" ht="12.75">
      <c r="A32" s="40"/>
      <c r="B32" s="154" t="s">
        <v>211</v>
      </c>
      <c r="C32" s="40" t="s">
        <v>72</v>
      </c>
      <c r="D32" s="151">
        <v>4237.29</v>
      </c>
      <c r="E32" s="151">
        <v>2118.64</v>
      </c>
      <c r="F32" s="156">
        <f>D32+847.46-169.5</f>
        <v>4915.25</v>
      </c>
      <c r="G32" s="43">
        <f>F32/D32</f>
        <v>1.1599984896006645</v>
      </c>
      <c r="H32" s="472">
        <f>F32*1.18</f>
        <v>5799.995</v>
      </c>
      <c r="I32" s="151"/>
      <c r="J32" s="331">
        <f>F32*1.18</f>
        <v>5799.995</v>
      </c>
      <c r="K32" s="151">
        <v>5677.97</v>
      </c>
      <c r="L32" s="151">
        <v>6200</v>
      </c>
      <c r="M32" s="151">
        <f>L32/J32*100-100</f>
        <v>6.89664387641713</v>
      </c>
      <c r="N32" s="151"/>
      <c r="O32" s="626"/>
      <c r="P32" s="480">
        <f>K32*1.18</f>
        <v>6700.0046</v>
      </c>
    </row>
    <row r="33" spans="1:16" ht="12.75">
      <c r="A33" s="468" t="s">
        <v>277</v>
      </c>
      <c r="B33" s="474" t="s">
        <v>323</v>
      </c>
      <c r="C33" s="468" t="s">
        <v>71</v>
      </c>
      <c r="D33" s="462"/>
      <c r="E33" s="462"/>
      <c r="F33" s="462"/>
      <c r="G33" s="475"/>
      <c r="H33" s="476"/>
      <c r="I33" s="462"/>
      <c r="J33" s="469"/>
      <c r="K33" s="462"/>
      <c r="L33" s="462"/>
      <c r="M33" s="462"/>
      <c r="N33" s="462"/>
      <c r="O33" s="626"/>
      <c r="P33" s="331"/>
    </row>
    <row r="34" spans="1:16" ht="12.75">
      <c r="A34" s="477"/>
      <c r="B34" s="465" t="s">
        <v>211</v>
      </c>
      <c r="C34" s="477" t="s">
        <v>72</v>
      </c>
      <c r="D34" s="403">
        <v>5084.747627118644</v>
      </c>
      <c r="E34" s="403">
        <v>5762.71</v>
      </c>
      <c r="F34" s="403">
        <f>D34+847.45-84.74</f>
        <v>5847.457627118644</v>
      </c>
      <c r="G34" s="478">
        <f>F34/D34</f>
        <v>1.149999578333488</v>
      </c>
      <c r="H34" s="479">
        <f>F34*1.18</f>
        <v>6900</v>
      </c>
      <c r="I34" s="403">
        <v>25.26</v>
      </c>
      <c r="J34" s="480">
        <f>F34*1.18</f>
        <v>6900</v>
      </c>
      <c r="K34" s="403">
        <v>6610.17</v>
      </c>
      <c r="L34" s="403">
        <v>7300</v>
      </c>
      <c r="M34" s="403">
        <f>L34/J34*100-100</f>
        <v>5.79710144927536</v>
      </c>
      <c r="N34" s="403">
        <f>I34*1.06</f>
        <v>26.775600000000004</v>
      </c>
      <c r="O34" s="626">
        <f>N34/I34*100-100</f>
        <v>6</v>
      </c>
      <c r="P34" s="331">
        <f>K34*1.18</f>
        <v>7800.000599999999</v>
      </c>
    </row>
    <row r="35" spans="1:16" ht="12.75">
      <c r="A35" s="468" t="s">
        <v>278</v>
      </c>
      <c r="B35" s="474" t="s">
        <v>324</v>
      </c>
      <c r="C35" s="468" t="s">
        <v>71</v>
      </c>
      <c r="D35" s="462"/>
      <c r="E35" s="462"/>
      <c r="F35" s="462"/>
      <c r="G35" s="475"/>
      <c r="H35" s="476"/>
      <c r="I35" s="462"/>
      <c r="J35" s="469"/>
      <c r="K35" s="151"/>
      <c r="L35" s="462"/>
      <c r="M35" s="462"/>
      <c r="N35" s="462"/>
      <c r="O35" s="626"/>
      <c r="P35" s="469"/>
    </row>
    <row r="36" spans="1:16" ht="12.75">
      <c r="A36" s="477"/>
      <c r="B36" s="465" t="s">
        <v>212</v>
      </c>
      <c r="C36" s="477" t="s">
        <v>72</v>
      </c>
      <c r="D36" s="403">
        <v>8050.847627118645</v>
      </c>
      <c r="E36" s="403">
        <v>13813.56</v>
      </c>
      <c r="F36" s="403">
        <f>D36+847.46</f>
        <v>8898.307627118644</v>
      </c>
      <c r="G36" s="478">
        <f>F36/D36</f>
        <v>1.105263450415506</v>
      </c>
      <c r="H36" s="479">
        <f>F36*1.18</f>
        <v>10500.002999999999</v>
      </c>
      <c r="I36" s="403">
        <v>25.42</v>
      </c>
      <c r="J36" s="480">
        <f>F36*1.18</f>
        <v>10500.002999999999</v>
      </c>
      <c r="K36" s="151">
        <v>9830.51</v>
      </c>
      <c r="L36" s="403">
        <v>11100</v>
      </c>
      <c r="M36" s="403">
        <f>L36/J36*100-100</f>
        <v>5.714255510212723</v>
      </c>
      <c r="N36" s="403">
        <f>I36*1.06</f>
        <v>26.945200000000003</v>
      </c>
      <c r="O36" s="626">
        <f>N36/I36*100-100</f>
        <v>6</v>
      </c>
      <c r="P36" s="480">
        <f>K36*1.18</f>
        <v>11600.0018</v>
      </c>
    </row>
    <row r="37" spans="1:16" ht="12.75">
      <c r="A37" s="40" t="s">
        <v>279</v>
      </c>
      <c r="B37" s="154" t="s">
        <v>432</v>
      </c>
      <c r="C37" s="40"/>
      <c r="D37" s="151"/>
      <c r="E37" s="151"/>
      <c r="F37" s="151"/>
      <c r="G37" s="43"/>
      <c r="H37" s="472"/>
      <c r="I37" s="151"/>
      <c r="J37" s="331"/>
      <c r="K37" s="462"/>
      <c r="L37" s="151"/>
      <c r="M37" s="151"/>
      <c r="N37" s="151"/>
      <c r="O37" s="626"/>
      <c r="P37" s="331"/>
    </row>
    <row r="38" spans="1:16" ht="12.75">
      <c r="A38" s="40"/>
      <c r="B38" s="154" t="s">
        <v>327</v>
      </c>
      <c r="C38" s="40" t="s">
        <v>71</v>
      </c>
      <c r="D38" s="151"/>
      <c r="E38" s="151"/>
      <c r="F38" s="151"/>
      <c r="G38" s="43"/>
      <c r="H38" s="472"/>
      <c r="I38" s="151"/>
      <c r="J38" s="331"/>
      <c r="K38" s="151"/>
      <c r="L38" s="151"/>
      <c r="M38" s="151"/>
      <c r="N38" s="151"/>
      <c r="O38" s="626"/>
      <c r="P38" s="331"/>
    </row>
    <row r="39" spans="1:16" ht="12.75">
      <c r="A39" s="40"/>
      <c r="B39" s="154" t="s">
        <v>354</v>
      </c>
      <c r="C39" s="40" t="s">
        <v>72</v>
      </c>
      <c r="D39" s="151">
        <v>5084.747627118644</v>
      </c>
      <c r="E39" s="151">
        <v>9576.27</v>
      </c>
      <c r="F39" s="151">
        <f>D39+847.45-84.74</f>
        <v>5847.457627118644</v>
      </c>
      <c r="G39" s="43">
        <f>F39/D39</f>
        <v>1.149999578333488</v>
      </c>
      <c r="H39" s="472">
        <f>F39*1.18</f>
        <v>6900</v>
      </c>
      <c r="I39" s="151">
        <v>25.35</v>
      </c>
      <c r="J39" s="331">
        <f>F39*1.18</f>
        <v>6900</v>
      </c>
      <c r="K39" s="403">
        <v>6610.17</v>
      </c>
      <c r="L39" s="151">
        <v>7300</v>
      </c>
      <c r="M39" s="151">
        <f>L39/J39*100-100</f>
        <v>5.79710144927536</v>
      </c>
      <c r="N39" s="151">
        <f>I39*1.06</f>
        <v>26.871000000000002</v>
      </c>
      <c r="O39" s="626">
        <f>N39/I39*100-100</f>
        <v>6</v>
      </c>
      <c r="P39" s="331">
        <f>K39*1.18</f>
        <v>7800.000599999999</v>
      </c>
    </row>
    <row r="40" spans="1:16" ht="12.75">
      <c r="A40" s="468" t="s">
        <v>280</v>
      </c>
      <c r="B40" s="474" t="s">
        <v>355</v>
      </c>
      <c r="C40" s="468" t="s">
        <v>71</v>
      </c>
      <c r="D40" s="462"/>
      <c r="E40" s="462"/>
      <c r="F40" s="462"/>
      <c r="G40" s="475"/>
      <c r="H40" s="476"/>
      <c r="I40" s="462"/>
      <c r="J40" s="469"/>
      <c r="K40" s="151"/>
      <c r="L40" s="462"/>
      <c r="M40" s="462"/>
      <c r="N40" s="462"/>
      <c r="O40" s="626"/>
      <c r="P40" s="469"/>
    </row>
    <row r="41" spans="1:16" ht="12.75">
      <c r="A41" s="477"/>
      <c r="B41" s="465" t="s">
        <v>35</v>
      </c>
      <c r="C41" s="477" t="s">
        <v>72</v>
      </c>
      <c r="D41" s="403">
        <v>7881.357627118643</v>
      </c>
      <c r="E41" s="403">
        <v>10474.58</v>
      </c>
      <c r="F41" s="403">
        <f>D41+847.46</f>
        <v>8728.817627118642</v>
      </c>
      <c r="G41" s="478">
        <f>F41/D41</f>
        <v>1.1075271596715786</v>
      </c>
      <c r="H41" s="479">
        <f>F41*1.18</f>
        <v>10300.004799999997</v>
      </c>
      <c r="I41" s="403">
        <v>25.42</v>
      </c>
      <c r="J41" s="480">
        <f>F41*1.18</f>
        <v>10300.004799999997</v>
      </c>
      <c r="K41" s="151">
        <v>9661.02</v>
      </c>
      <c r="L41" s="403">
        <v>10900</v>
      </c>
      <c r="M41" s="403">
        <f>L41/J41*100-100</f>
        <v>5.825193401851664</v>
      </c>
      <c r="N41" s="403">
        <f>I41*1.06</f>
        <v>26.945200000000003</v>
      </c>
      <c r="O41" s="626">
        <f>N41/I41*100-100</f>
        <v>6</v>
      </c>
      <c r="P41" s="480">
        <f>K41*1.18</f>
        <v>11400.0036</v>
      </c>
    </row>
    <row r="42" spans="1:16" ht="12.75">
      <c r="A42" s="40" t="s">
        <v>431</v>
      </c>
      <c r="B42" s="154" t="s">
        <v>36</v>
      </c>
      <c r="C42" s="40" t="s">
        <v>71</v>
      </c>
      <c r="D42" s="151"/>
      <c r="E42" s="151"/>
      <c r="F42" s="151"/>
      <c r="G42" s="43"/>
      <c r="H42" s="472"/>
      <c r="I42" s="151"/>
      <c r="J42" s="331"/>
      <c r="K42" s="462"/>
      <c r="L42" s="151"/>
      <c r="M42" s="151"/>
      <c r="N42" s="151"/>
      <c r="O42" s="626"/>
      <c r="P42" s="331"/>
    </row>
    <row r="43" spans="1:16" ht="12.75">
      <c r="A43" s="40"/>
      <c r="B43" s="154" t="s">
        <v>37</v>
      </c>
      <c r="C43" s="40" t="s">
        <v>72</v>
      </c>
      <c r="D43" s="151">
        <v>7627.117627118644</v>
      </c>
      <c r="E43" s="151">
        <v>8864.4</v>
      </c>
      <c r="F43" s="151">
        <f>D43+847.46</f>
        <v>8474.577627118644</v>
      </c>
      <c r="G43" s="43">
        <f>F43/D43</f>
        <v>1.1111114370370805</v>
      </c>
      <c r="H43" s="472">
        <f>F43*1.18</f>
        <v>10000.0016</v>
      </c>
      <c r="I43" s="151">
        <v>25.42</v>
      </c>
      <c r="J43" s="331">
        <f>F43*1.18</f>
        <v>10000.0016</v>
      </c>
      <c r="K43" s="403">
        <v>9406.78</v>
      </c>
      <c r="L43" s="151">
        <v>10600</v>
      </c>
      <c r="M43" s="151">
        <f>L43/J43*100-100</f>
        <v>5.999983040002704</v>
      </c>
      <c r="N43" s="151">
        <f>I43*1.06</f>
        <v>26.945200000000003</v>
      </c>
      <c r="O43" s="626">
        <f>N43/I43*100-100</f>
        <v>6</v>
      </c>
      <c r="P43" s="331">
        <f>K43*1.18</f>
        <v>11100.0004</v>
      </c>
    </row>
    <row r="44" spans="1:16" ht="12.75">
      <c r="A44" s="468" t="s">
        <v>328</v>
      </c>
      <c r="B44" s="474" t="s">
        <v>768</v>
      </c>
      <c r="C44" s="468" t="s">
        <v>71</v>
      </c>
      <c r="D44" s="462"/>
      <c r="E44" s="462"/>
      <c r="F44" s="462"/>
      <c r="G44" s="475"/>
      <c r="H44" s="476"/>
      <c r="I44" s="462"/>
      <c r="J44" s="469"/>
      <c r="K44" s="151"/>
      <c r="L44" s="462"/>
      <c r="M44" s="462"/>
      <c r="N44" s="462"/>
      <c r="O44" s="626"/>
      <c r="P44" s="469"/>
    </row>
    <row r="45" spans="1:16" ht="12.75">
      <c r="A45" s="477"/>
      <c r="B45" s="154" t="s">
        <v>769</v>
      </c>
      <c r="C45" s="40" t="s">
        <v>72</v>
      </c>
      <c r="D45" s="151">
        <v>4237.29</v>
      </c>
      <c r="E45" s="151">
        <v>4661.02</v>
      </c>
      <c r="F45" s="156">
        <f>D45+847.46-169.5</f>
        <v>4915.25</v>
      </c>
      <c r="G45" s="43">
        <f>F45/D45</f>
        <v>1.1599984896006645</v>
      </c>
      <c r="H45" s="472">
        <f>F45*1.18</f>
        <v>5799.995</v>
      </c>
      <c r="I45" s="151"/>
      <c r="J45" s="331">
        <f>F45*1.18</f>
        <v>5799.995</v>
      </c>
      <c r="K45" s="151">
        <v>5677.97</v>
      </c>
      <c r="L45" s="151">
        <v>6200</v>
      </c>
      <c r="M45" s="151">
        <f>L45/J45*100-100</f>
        <v>6.89664387641713</v>
      </c>
      <c r="N45" s="151"/>
      <c r="O45" s="626"/>
      <c r="P45" s="480">
        <f>K45*1.18</f>
        <v>6700.0046</v>
      </c>
    </row>
    <row r="46" spans="1:16" ht="12.75">
      <c r="A46" s="40" t="s">
        <v>358</v>
      </c>
      <c r="B46" s="474" t="s">
        <v>770</v>
      </c>
      <c r="C46" s="468" t="s">
        <v>71</v>
      </c>
      <c r="D46" s="462"/>
      <c r="E46" s="462"/>
      <c r="F46" s="462"/>
      <c r="G46" s="475"/>
      <c r="H46" s="476"/>
      <c r="I46" s="462"/>
      <c r="J46" s="469"/>
      <c r="K46" s="462"/>
      <c r="L46" s="462"/>
      <c r="M46" s="462"/>
      <c r="N46" s="462"/>
      <c r="O46" s="626"/>
      <c r="P46" s="331"/>
    </row>
    <row r="47" spans="1:16" ht="12.75">
      <c r="A47" s="40"/>
      <c r="B47" s="465" t="s">
        <v>213</v>
      </c>
      <c r="C47" s="477" t="s">
        <v>72</v>
      </c>
      <c r="D47" s="403">
        <v>7627.117627118644</v>
      </c>
      <c r="E47" s="403">
        <v>8847.46</v>
      </c>
      <c r="F47" s="403">
        <f>D47+847.46</f>
        <v>8474.577627118644</v>
      </c>
      <c r="G47" s="478">
        <f>F47/D47</f>
        <v>1.1111114370370805</v>
      </c>
      <c r="H47" s="479">
        <f>F47*1.18</f>
        <v>10000.0016</v>
      </c>
      <c r="I47" s="403">
        <v>47.03</v>
      </c>
      <c r="J47" s="480">
        <f>F47*1.18</f>
        <v>10000.0016</v>
      </c>
      <c r="K47" s="403">
        <v>9406.78</v>
      </c>
      <c r="L47" s="403">
        <v>10600</v>
      </c>
      <c r="M47" s="403">
        <f>L47/J47*100-100</f>
        <v>5.999983040002704</v>
      </c>
      <c r="N47" s="403">
        <f>I47*1.06</f>
        <v>49.851800000000004</v>
      </c>
      <c r="O47" s="626">
        <f>N47/I47*100-100</f>
        <v>6</v>
      </c>
      <c r="P47" s="331">
        <f>K47*1.18</f>
        <v>11100.0004</v>
      </c>
    </row>
    <row r="48" spans="1:16" ht="12.75">
      <c r="A48" s="468" t="s">
        <v>359</v>
      </c>
      <c r="B48" s="474" t="s">
        <v>771</v>
      </c>
      <c r="C48" s="468"/>
      <c r="D48" s="462"/>
      <c r="E48" s="462"/>
      <c r="F48" s="462"/>
      <c r="G48" s="475"/>
      <c r="H48" s="476"/>
      <c r="I48" s="462"/>
      <c r="J48" s="469"/>
      <c r="K48" s="462"/>
      <c r="L48" s="462"/>
      <c r="M48" s="462"/>
      <c r="N48" s="462"/>
      <c r="O48" s="626"/>
      <c r="P48" s="469"/>
    </row>
    <row r="49" spans="1:16" ht="12.75">
      <c r="A49" s="40"/>
      <c r="B49" s="154" t="s">
        <v>772</v>
      </c>
      <c r="C49" s="40" t="s">
        <v>71</v>
      </c>
      <c r="D49" s="151"/>
      <c r="E49" s="151"/>
      <c r="F49" s="151"/>
      <c r="G49" s="43"/>
      <c r="H49" s="472"/>
      <c r="I49" s="151"/>
      <c r="J49" s="331"/>
      <c r="K49" s="151"/>
      <c r="L49" s="151"/>
      <c r="M49" s="151"/>
      <c r="N49" s="151"/>
      <c r="O49" s="626"/>
      <c r="P49" s="331"/>
    </row>
    <row r="50" spans="1:16" ht="12.75">
      <c r="A50" s="477"/>
      <c r="B50" s="465" t="s">
        <v>423</v>
      </c>
      <c r="C50" s="477" t="s">
        <v>72</v>
      </c>
      <c r="D50" s="403">
        <v>10169.487627118644</v>
      </c>
      <c r="E50" s="403">
        <v>15550.85</v>
      </c>
      <c r="F50" s="403">
        <f>D50+847.46</f>
        <v>11016.947627118643</v>
      </c>
      <c r="G50" s="478">
        <f>F50/D50</f>
        <v>1.0833335986112127</v>
      </c>
      <c r="H50" s="479">
        <f>F50*1.18</f>
        <v>12999.998199999998</v>
      </c>
      <c r="I50" s="403">
        <v>28.02</v>
      </c>
      <c r="J50" s="480">
        <f>F50*1.18</f>
        <v>12999.998199999998</v>
      </c>
      <c r="K50" s="403">
        <v>12118.64</v>
      </c>
      <c r="L50" s="403">
        <v>13800</v>
      </c>
      <c r="M50" s="403">
        <f>L50/J50*100-100</f>
        <v>6.153860852073052</v>
      </c>
      <c r="N50" s="403">
        <f>I50*1.06</f>
        <v>29.7012</v>
      </c>
      <c r="O50" s="626">
        <f>N50/I50*100-100</f>
        <v>6</v>
      </c>
      <c r="P50" s="480">
        <f>K50*1.18</f>
        <v>14299.9952</v>
      </c>
    </row>
    <row r="51" spans="1:16" ht="12.75">
      <c r="A51" s="40" t="s">
        <v>360</v>
      </c>
      <c r="B51" s="154" t="s">
        <v>424</v>
      </c>
      <c r="C51" s="40" t="s">
        <v>71</v>
      </c>
      <c r="D51" s="151"/>
      <c r="E51" s="151"/>
      <c r="F51" s="151"/>
      <c r="G51" s="43"/>
      <c r="H51" s="472"/>
      <c r="I51" s="151"/>
      <c r="J51" s="331"/>
      <c r="K51" s="462"/>
      <c r="L51" s="151"/>
      <c r="M51" s="151"/>
      <c r="N51" s="151"/>
      <c r="O51" s="626"/>
      <c r="P51" s="331"/>
    </row>
    <row r="52" spans="1:16" ht="12.75">
      <c r="A52" s="40"/>
      <c r="B52" s="154" t="s">
        <v>440</v>
      </c>
      <c r="C52" s="40" t="s">
        <v>72</v>
      </c>
      <c r="D52" s="151">
        <v>5762.707627118644</v>
      </c>
      <c r="E52" s="151">
        <v>10720.34</v>
      </c>
      <c r="F52" s="151">
        <f>D52+847.46</f>
        <v>6610.167627118644</v>
      </c>
      <c r="G52" s="43">
        <f>F52/D52</f>
        <v>1.147059343425988</v>
      </c>
      <c r="H52" s="472">
        <f>F52*1.18</f>
        <v>7799.9978</v>
      </c>
      <c r="I52" s="151">
        <v>25.01</v>
      </c>
      <c r="J52" s="331">
        <f>F52*1.18</f>
        <v>7799.9978</v>
      </c>
      <c r="K52" s="403">
        <v>7457.63</v>
      </c>
      <c r="L52" s="151">
        <v>8300</v>
      </c>
      <c r="M52" s="151">
        <f aca="true" t="shared" si="0" ref="M52:M79">L52/J52*100-100</f>
        <v>6.410286423414121</v>
      </c>
      <c r="N52" s="151">
        <f>I52*1.06</f>
        <v>26.510600000000004</v>
      </c>
      <c r="O52" s="626">
        <f>N52/I52*100-100</f>
        <v>6</v>
      </c>
      <c r="P52" s="331">
        <f>K52*1.18</f>
        <v>8800.0034</v>
      </c>
    </row>
    <row r="53" spans="1:16" ht="12.75">
      <c r="A53" s="468" t="s">
        <v>362</v>
      </c>
      <c r="B53" s="474" t="s">
        <v>441</v>
      </c>
      <c r="C53" s="468" t="s">
        <v>71</v>
      </c>
      <c r="D53" s="462"/>
      <c r="E53" s="462"/>
      <c r="F53" s="462"/>
      <c r="G53" s="475"/>
      <c r="H53" s="476"/>
      <c r="I53" s="462"/>
      <c r="J53" s="469"/>
      <c r="K53" s="151"/>
      <c r="L53" s="462"/>
      <c r="M53" s="462"/>
      <c r="N53" s="462"/>
      <c r="O53" s="626"/>
      <c r="P53" s="469"/>
    </row>
    <row r="54" spans="1:16" ht="12.75">
      <c r="A54" s="477"/>
      <c r="B54" s="154" t="s">
        <v>442</v>
      </c>
      <c r="C54" s="40" t="s">
        <v>72</v>
      </c>
      <c r="D54" s="151">
        <v>9322.037627118645</v>
      </c>
      <c r="E54" s="151">
        <v>17686.44</v>
      </c>
      <c r="F54" s="151">
        <f>D54+847.45</f>
        <v>10169.487627118646</v>
      </c>
      <c r="G54" s="43">
        <f>F54/D54</f>
        <v>1.0909082363639782</v>
      </c>
      <c r="H54" s="472">
        <f aca="true" t="shared" si="1" ref="H54:H86">F54*1.18</f>
        <v>11999.995400000002</v>
      </c>
      <c r="I54" s="151">
        <v>25.45</v>
      </c>
      <c r="J54" s="331">
        <f>F54*1.18</f>
        <v>11999.995400000002</v>
      </c>
      <c r="K54" s="151">
        <v>11186.44</v>
      </c>
      <c r="L54" s="151">
        <v>12700</v>
      </c>
      <c r="M54" s="151">
        <f t="shared" si="0"/>
        <v>5.833373902793326</v>
      </c>
      <c r="N54" s="151">
        <f>I54*1.06</f>
        <v>26.977</v>
      </c>
      <c r="O54" s="626">
        <f>N54/I54*100-100</f>
        <v>6</v>
      </c>
      <c r="P54" s="480">
        <f>K54*1.18</f>
        <v>13199.9992</v>
      </c>
    </row>
    <row r="55" spans="1:16" ht="12.75">
      <c r="A55" s="40" t="s">
        <v>363</v>
      </c>
      <c r="B55" s="474" t="s">
        <v>773</v>
      </c>
      <c r="C55" s="468" t="s">
        <v>71</v>
      </c>
      <c r="D55" s="462"/>
      <c r="E55" s="462"/>
      <c r="F55" s="462"/>
      <c r="G55" s="475"/>
      <c r="H55" s="476"/>
      <c r="I55" s="462"/>
      <c r="J55" s="469"/>
      <c r="K55" s="462"/>
      <c r="L55" s="462"/>
      <c r="M55" s="462"/>
      <c r="N55" s="462"/>
      <c r="O55" s="626"/>
      <c r="P55" s="331"/>
    </row>
    <row r="56" spans="1:16" ht="12.75">
      <c r="A56" s="40"/>
      <c r="B56" s="465" t="s">
        <v>443</v>
      </c>
      <c r="C56" s="477" t="s">
        <v>72</v>
      </c>
      <c r="D56" s="403">
        <v>7627.117627118644</v>
      </c>
      <c r="E56" s="403">
        <v>8931.76</v>
      </c>
      <c r="F56" s="403">
        <f>D56+847.46</f>
        <v>8474.577627118644</v>
      </c>
      <c r="G56" s="478">
        <f aca="true" t="shared" si="2" ref="G56:G86">F56/D56</f>
        <v>1.1111114370370805</v>
      </c>
      <c r="H56" s="479">
        <f t="shared" si="1"/>
        <v>10000.0016</v>
      </c>
      <c r="I56" s="403">
        <v>25.42</v>
      </c>
      <c r="J56" s="480">
        <f>F56*1.18</f>
        <v>10000.0016</v>
      </c>
      <c r="K56" s="403">
        <v>9406.78</v>
      </c>
      <c r="L56" s="403">
        <v>10600</v>
      </c>
      <c r="M56" s="403">
        <f t="shared" si="0"/>
        <v>5.999983040002704</v>
      </c>
      <c r="N56" s="403">
        <f>I56*1.06</f>
        <v>26.945200000000003</v>
      </c>
      <c r="O56" s="626">
        <f>N56/I56*100-100</f>
        <v>6</v>
      </c>
      <c r="P56" s="331">
        <f>K56*1.18</f>
        <v>11100.0004</v>
      </c>
    </row>
    <row r="57" spans="1:16" ht="12.75">
      <c r="A57" s="468" t="s">
        <v>364</v>
      </c>
      <c r="B57" s="500" t="s">
        <v>293</v>
      </c>
      <c r="C57" s="468"/>
      <c r="D57" s="484"/>
      <c r="E57" s="462"/>
      <c r="F57" s="462"/>
      <c r="G57" s="475"/>
      <c r="H57" s="476"/>
      <c r="I57" s="462"/>
      <c r="J57" s="469"/>
      <c r="K57" s="462"/>
      <c r="L57" s="462"/>
      <c r="M57" s="462"/>
      <c r="N57" s="462"/>
      <c r="O57" s="626"/>
      <c r="P57" s="469"/>
    </row>
    <row r="58" spans="1:16" ht="12.75">
      <c r="A58" s="40"/>
      <c r="B58" s="67" t="s">
        <v>294</v>
      </c>
      <c r="C58" s="40"/>
      <c r="D58" s="161"/>
      <c r="E58" s="151"/>
      <c r="F58" s="151"/>
      <c r="G58" s="43"/>
      <c r="H58" s="472"/>
      <c r="I58" s="151"/>
      <c r="J58" s="331"/>
      <c r="K58" s="151"/>
      <c r="L58" s="151"/>
      <c r="M58" s="151"/>
      <c r="N58" s="151"/>
      <c r="O58" s="626"/>
      <c r="P58" s="331"/>
    </row>
    <row r="59" spans="1:16" ht="12.75">
      <c r="A59" s="40"/>
      <c r="B59" s="67" t="s">
        <v>295</v>
      </c>
      <c r="C59" s="40" t="s">
        <v>71</v>
      </c>
      <c r="D59" s="161">
        <v>9322.037627118645</v>
      </c>
      <c r="E59" s="151">
        <v>11677.97</v>
      </c>
      <c r="F59" s="151">
        <f>D59+847.45</f>
        <v>10169.487627118646</v>
      </c>
      <c r="G59" s="43">
        <f t="shared" si="2"/>
        <v>1.0909082363639782</v>
      </c>
      <c r="H59" s="472">
        <f t="shared" si="1"/>
        <v>11999.995400000002</v>
      </c>
      <c r="I59" s="151">
        <v>25.42</v>
      </c>
      <c r="J59" s="331">
        <f>F59*1.18</f>
        <v>11999.995400000002</v>
      </c>
      <c r="K59" s="151">
        <v>11186.44</v>
      </c>
      <c r="L59" s="151">
        <v>12700</v>
      </c>
      <c r="M59" s="151">
        <f t="shared" si="0"/>
        <v>5.833373902793326</v>
      </c>
      <c r="N59" s="151">
        <f>I59*1.06</f>
        <v>26.945200000000003</v>
      </c>
      <c r="O59" s="626">
        <f>N59/I59*100-100</f>
        <v>6</v>
      </c>
      <c r="P59" s="331">
        <f>K59*1.18</f>
        <v>13199.9992</v>
      </c>
    </row>
    <row r="60" spans="1:16" ht="12.75">
      <c r="A60" s="40"/>
      <c r="B60" s="67" t="s">
        <v>296</v>
      </c>
      <c r="C60" s="40" t="s">
        <v>72</v>
      </c>
      <c r="D60" s="161">
        <v>8474.577627118644</v>
      </c>
      <c r="E60" s="151">
        <v>10423.73</v>
      </c>
      <c r="F60" s="151">
        <f>D60+847.46</f>
        <v>9322.037627118643</v>
      </c>
      <c r="G60" s="43">
        <f t="shared" si="2"/>
        <v>1.1000002639999578</v>
      </c>
      <c r="H60" s="472">
        <f t="shared" si="1"/>
        <v>11000.004399999998</v>
      </c>
      <c r="I60" s="151">
        <v>25.42</v>
      </c>
      <c r="J60" s="331">
        <f>F60*1.18</f>
        <v>11000.004399999998</v>
      </c>
      <c r="K60" s="151">
        <v>10338.98</v>
      </c>
      <c r="L60" s="151">
        <v>11700</v>
      </c>
      <c r="M60" s="151">
        <f t="shared" si="0"/>
        <v>6.363593818198865</v>
      </c>
      <c r="N60" s="151">
        <f>I60*1.06</f>
        <v>26.945200000000003</v>
      </c>
      <c r="O60" s="626">
        <f>N60/I60*100-100</f>
        <v>6</v>
      </c>
      <c r="P60" s="331">
        <f>K60*1.18</f>
        <v>12199.996399999998</v>
      </c>
    </row>
    <row r="61" spans="1:16" ht="12.75">
      <c r="A61" s="477"/>
      <c r="B61" s="501" t="s">
        <v>188</v>
      </c>
      <c r="C61" s="477"/>
      <c r="D61" s="485">
        <v>5932.207627118644</v>
      </c>
      <c r="E61" s="403">
        <v>3813.56</v>
      </c>
      <c r="F61" s="403">
        <f>D61+847.45</f>
        <v>6779.657627118644</v>
      </c>
      <c r="G61" s="478">
        <f t="shared" si="2"/>
        <v>1.142855755103032</v>
      </c>
      <c r="H61" s="479">
        <f t="shared" si="1"/>
        <v>7999.995999999999</v>
      </c>
      <c r="I61" s="403">
        <v>25.42</v>
      </c>
      <c r="J61" s="480">
        <f>F61*1.18</f>
        <v>7999.995999999999</v>
      </c>
      <c r="K61" s="403">
        <v>7627.12</v>
      </c>
      <c r="L61" s="403">
        <v>8500</v>
      </c>
      <c r="M61" s="403">
        <f t="shared" si="0"/>
        <v>6.250053125026582</v>
      </c>
      <c r="N61" s="403">
        <f>I61*1.06</f>
        <v>26.945200000000003</v>
      </c>
      <c r="O61" s="626">
        <f>N61/I61*100-100</f>
        <v>6</v>
      </c>
      <c r="P61" s="480">
        <f>K61*1.18</f>
        <v>9000.0016</v>
      </c>
    </row>
    <row r="62" spans="1:16" ht="12.75">
      <c r="A62" s="468" t="s">
        <v>365</v>
      </c>
      <c r="B62" s="508" t="s">
        <v>164</v>
      </c>
      <c r="C62" s="468"/>
      <c r="D62" s="462"/>
      <c r="E62" s="462"/>
      <c r="F62" s="462"/>
      <c r="G62" s="475"/>
      <c r="H62" s="476"/>
      <c r="I62" s="462"/>
      <c r="J62" s="469"/>
      <c r="K62" s="462"/>
      <c r="L62" s="462"/>
      <c r="M62" s="462"/>
      <c r="N62" s="462"/>
      <c r="O62" s="626"/>
      <c r="P62" s="331"/>
    </row>
    <row r="63" spans="1:16" ht="12.75">
      <c r="A63" s="40"/>
      <c r="B63" s="473" t="s">
        <v>165</v>
      </c>
      <c r="C63" s="40" t="s">
        <v>71</v>
      </c>
      <c r="D63" s="151"/>
      <c r="E63" s="151"/>
      <c r="F63" s="151"/>
      <c r="G63" s="43"/>
      <c r="H63" s="472"/>
      <c r="I63" s="151"/>
      <c r="J63" s="331"/>
      <c r="K63" s="151"/>
      <c r="L63" s="151"/>
      <c r="M63" s="151"/>
      <c r="N63" s="151"/>
      <c r="O63" s="626"/>
      <c r="P63" s="331"/>
    </row>
    <row r="64" spans="1:16" ht="12.75">
      <c r="A64" s="477"/>
      <c r="B64" s="465" t="s">
        <v>11</v>
      </c>
      <c r="C64" s="477" t="s">
        <v>72</v>
      </c>
      <c r="D64" s="403">
        <v>7203.387627118645</v>
      </c>
      <c r="E64" s="403">
        <v>7118.64</v>
      </c>
      <c r="F64" s="403">
        <f>D64+847.46</f>
        <v>8050.847627118645</v>
      </c>
      <c r="G64" s="478">
        <f t="shared" si="2"/>
        <v>1.117647424221565</v>
      </c>
      <c r="H64" s="479">
        <f t="shared" si="1"/>
        <v>9500.0002</v>
      </c>
      <c r="I64" s="403">
        <v>25.42</v>
      </c>
      <c r="J64" s="480">
        <f>F64*1.18</f>
        <v>9500.0002</v>
      </c>
      <c r="K64" s="403">
        <v>8983.05</v>
      </c>
      <c r="L64" s="403">
        <v>10100</v>
      </c>
      <c r="M64" s="403">
        <f t="shared" si="0"/>
        <v>6.3157872354571225</v>
      </c>
      <c r="N64" s="403">
        <f>I64*1.06</f>
        <v>26.945200000000003</v>
      </c>
      <c r="O64" s="626">
        <f>N64/I64*100-100</f>
        <v>6</v>
      </c>
      <c r="P64" s="331">
        <f>K64*1.18</f>
        <v>10599.998999999998</v>
      </c>
    </row>
    <row r="65" spans="1:16" ht="12.75">
      <c r="A65" s="468" t="s">
        <v>186</v>
      </c>
      <c r="B65" s="474" t="s">
        <v>226</v>
      </c>
      <c r="C65" s="468"/>
      <c r="D65" s="462"/>
      <c r="E65" s="462"/>
      <c r="F65" s="462"/>
      <c r="G65" s="475"/>
      <c r="H65" s="476"/>
      <c r="I65" s="462"/>
      <c r="J65" s="469"/>
      <c r="K65" s="462"/>
      <c r="L65" s="462"/>
      <c r="M65" s="462"/>
      <c r="N65" s="462"/>
      <c r="O65" s="626"/>
      <c r="P65" s="469"/>
    </row>
    <row r="66" spans="1:16" ht="12.75">
      <c r="A66" s="40"/>
      <c r="B66" s="154" t="s">
        <v>227</v>
      </c>
      <c r="C66" s="40" t="s">
        <v>71</v>
      </c>
      <c r="D66" s="151"/>
      <c r="E66" s="151"/>
      <c r="F66" s="151"/>
      <c r="G66" s="43"/>
      <c r="H66" s="472"/>
      <c r="I66" s="151"/>
      <c r="J66" s="331"/>
      <c r="K66" s="151"/>
      <c r="L66" s="151"/>
      <c r="M66" s="151"/>
      <c r="N66" s="151"/>
      <c r="O66" s="626"/>
      <c r="P66" s="331"/>
    </row>
    <row r="67" spans="1:16" ht="12.75">
      <c r="A67" s="477"/>
      <c r="B67" s="465" t="s">
        <v>12</v>
      </c>
      <c r="C67" s="477" t="s">
        <v>72</v>
      </c>
      <c r="D67" s="403">
        <v>7627.117627118644</v>
      </c>
      <c r="E67" s="403">
        <v>9355.93</v>
      </c>
      <c r="F67" s="403">
        <f>D67+847.46</f>
        <v>8474.577627118644</v>
      </c>
      <c r="G67" s="478">
        <f t="shared" si="2"/>
        <v>1.1111114370370805</v>
      </c>
      <c r="H67" s="479">
        <f t="shared" si="1"/>
        <v>10000.0016</v>
      </c>
      <c r="I67" s="403">
        <v>31.47</v>
      </c>
      <c r="J67" s="480">
        <f>F67*1.18</f>
        <v>10000.0016</v>
      </c>
      <c r="K67" s="403">
        <v>10169.49</v>
      </c>
      <c r="L67" s="403">
        <v>10600</v>
      </c>
      <c r="M67" s="403">
        <f t="shared" si="0"/>
        <v>5.999983040002704</v>
      </c>
      <c r="N67" s="403">
        <f>I67*1.06</f>
        <v>33.358200000000004</v>
      </c>
      <c r="O67" s="626">
        <f>N67/I67*100-100</f>
        <v>6</v>
      </c>
      <c r="P67" s="480">
        <f>K67*1.18</f>
        <v>11999.9982</v>
      </c>
    </row>
    <row r="68" spans="1:16" ht="12.75">
      <c r="A68" s="40" t="s">
        <v>157</v>
      </c>
      <c r="B68" s="154" t="s">
        <v>288</v>
      </c>
      <c r="C68" s="40" t="s">
        <v>71</v>
      </c>
      <c r="D68" s="151"/>
      <c r="E68" s="151"/>
      <c r="F68" s="151"/>
      <c r="G68" s="43"/>
      <c r="H68" s="472"/>
      <c r="I68" s="151"/>
      <c r="J68" s="331"/>
      <c r="K68" s="151"/>
      <c r="L68" s="151"/>
      <c r="M68" s="151"/>
      <c r="N68" s="151"/>
      <c r="O68" s="626"/>
      <c r="P68" s="331"/>
    </row>
    <row r="69" spans="1:16" ht="12.75">
      <c r="A69" s="40"/>
      <c r="B69" s="154" t="s">
        <v>289</v>
      </c>
      <c r="C69" s="40" t="s">
        <v>72</v>
      </c>
      <c r="D69" s="151">
        <v>9322.037627118645</v>
      </c>
      <c r="E69" s="151">
        <v>10974.58</v>
      </c>
      <c r="F69" s="151">
        <f>D69+847.45</f>
        <v>10169.487627118646</v>
      </c>
      <c r="G69" s="43">
        <f t="shared" si="2"/>
        <v>1.0909082363639782</v>
      </c>
      <c r="H69" s="472">
        <f t="shared" si="1"/>
        <v>11999.995400000002</v>
      </c>
      <c r="I69" s="151">
        <v>25.49</v>
      </c>
      <c r="J69" s="331">
        <f>F69*1.18</f>
        <v>11999.995400000002</v>
      </c>
      <c r="K69" s="151">
        <v>11271.19</v>
      </c>
      <c r="L69" s="151">
        <v>12800</v>
      </c>
      <c r="M69" s="151">
        <f t="shared" si="0"/>
        <v>6.666707555571222</v>
      </c>
      <c r="N69" s="151">
        <f>I69*1.06</f>
        <v>27.0194</v>
      </c>
      <c r="O69" s="626">
        <f>N69/I69*100-100</f>
        <v>6</v>
      </c>
      <c r="P69" s="331">
        <f>K69*1.18</f>
        <v>13300.0042</v>
      </c>
    </row>
    <row r="70" spans="1:16" ht="12.75">
      <c r="A70" s="468" t="s">
        <v>158</v>
      </c>
      <c r="B70" s="474" t="s">
        <v>291</v>
      </c>
      <c r="C70" s="468" t="s">
        <v>71</v>
      </c>
      <c r="D70" s="462"/>
      <c r="E70" s="462"/>
      <c r="F70" s="462"/>
      <c r="G70" s="475"/>
      <c r="H70" s="476"/>
      <c r="I70" s="462"/>
      <c r="J70" s="469"/>
      <c r="K70" s="462"/>
      <c r="L70" s="462"/>
      <c r="M70" s="462"/>
      <c r="N70" s="462"/>
      <c r="O70" s="626"/>
      <c r="P70" s="469"/>
    </row>
    <row r="71" spans="1:16" ht="12.75">
      <c r="A71" s="477"/>
      <c r="B71" s="465" t="s">
        <v>292</v>
      </c>
      <c r="C71" s="477" t="s">
        <v>72</v>
      </c>
      <c r="D71" s="403">
        <v>6779.657627118644</v>
      </c>
      <c r="E71" s="403">
        <v>8338.98</v>
      </c>
      <c r="F71" s="403">
        <f>D71+847.46</f>
        <v>7627.117627118644</v>
      </c>
      <c r="G71" s="478">
        <f t="shared" si="2"/>
        <v>1.1250004125002062</v>
      </c>
      <c r="H71" s="479">
        <f t="shared" si="1"/>
        <v>8999.9988</v>
      </c>
      <c r="I71" s="403">
        <v>25.49</v>
      </c>
      <c r="J71" s="480">
        <f>F71*1.18</f>
        <v>8999.9988</v>
      </c>
      <c r="K71" s="403">
        <v>8474.58</v>
      </c>
      <c r="L71" s="403">
        <v>9500</v>
      </c>
      <c r="M71" s="403">
        <f t="shared" si="0"/>
        <v>5.555569629631506</v>
      </c>
      <c r="N71" s="403">
        <f>I71*1.06</f>
        <v>27.0194</v>
      </c>
      <c r="O71" s="626">
        <f>N71/I71*100-100</f>
        <v>6</v>
      </c>
      <c r="P71" s="480">
        <f>K71*1.18</f>
        <v>10000.0044</v>
      </c>
    </row>
    <row r="72" spans="1:16" ht="12.75">
      <c r="A72" s="40" t="s">
        <v>159</v>
      </c>
      <c r="B72" s="49" t="s">
        <v>132</v>
      </c>
      <c r="C72" s="40" t="s">
        <v>71</v>
      </c>
      <c r="D72" s="151"/>
      <c r="E72" s="151"/>
      <c r="F72" s="151"/>
      <c r="G72" s="43"/>
      <c r="H72" s="472"/>
      <c r="I72" s="151"/>
      <c r="J72" s="331"/>
      <c r="K72" s="462"/>
      <c r="L72" s="151"/>
      <c r="M72" s="151"/>
      <c r="N72" s="151"/>
      <c r="O72" s="626"/>
      <c r="P72" s="331"/>
    </row>
    <row r="73" spans="1:16" ht="12.75">
      <c r="A73" s="40"/>
      <c r="B73" s="49"/>
      <c r="C73" s="40" t="s">
        <v>72</v>
      </c>
      <c r="D73" s="151">
        <v>3813.55762711864</v>
      </c>
      <c r="E73" s="151">
        <v>2118.64</v>
      </c>
      <c r="F73" s="151">
        <f>D73+847.46-169.49</f>
        <v>4491.52762711864</v>
      </c>
      <c r="G73" s="43">
        <f t="shared" si="2"/>
        <v>1.1777788790128354</v>
      </c>
      <c r="H73" s="472">
        <f t="shared" si="1"/>
        <v>5300.002599999995</v>
      </c>
      <c r="I73" s="151"/>
      <c r="J73" s="331">
        <f>F73*1.18</f>
        <v>5300.002599999995</v>
      </c>
      <c r="K73" s="403">
        <v>5169.49</v>
      </c>
      <c r="L73" s="151">
        <v>5600</v>
      </c>
      <c r="M73" s="151">
        <f t="shared" si="0"/>
        <v>5.660325525123412</v>
      </c>
      <c r="N73" s="151"/>
      <c r="O73" s="626"/>
      <c r="P73" s="331">
        <f>K73*1.18</f>
        <v>6099.998199999999</v>
      </c>
    </row>
    <row r="74" spans="1:16" ht="12.75">
      <c r="A74" s="468" t="s">
        <v>160</v>
      </c>
      <c r="B74" s="467" t="s">
        <v>368</v>
      </c>
      <c r="C74" s="468" t="s">
        <v>71</v>
      </c>
      <c r="D74" s="462"/>
      <c r="E74" s="469"/>
      <c r="F74" s="462"/>
      <c r="G74" s="475"/>
      <c r="H74" s="476"/>
      <c r="I74" s="462"/>
      <c r="J74" s="469"/>
      <c r="K74" s="151"/>
      <c r="L74" s="462"/>
      <c r="M74" s="462"/>
      <c r="N74" s="462"/>
      <c r="O74" s="626"/>
      <c r="P74" s="469"/>
    </row>
    <row r="75" spans="1:16" ht="12.75">
      <c r="A75" s="477"/>
      <c r="B75" s="49"/>
      <c r="C75" s="40" t="s">
        <v>72</v>
      </c>
      <c r="D75" s="151">
        <v>3559.3176271186444</v>
      </c>
      <c r="E75" s="151">
        <v>1864.41</v>
      </c>
      <c r="F75" s="151">
        <f>D75+847.46-254.239</f>
        <v>4152.538627118645</v>
      </c>
      <c r="G75" s="43">
        <f t="shared" si="2"/>
        <v>1.1666670587306445</v>
      </c>
      <c r="H75" s="472">
        <f t="shared" si="1"/>
        <v>4899.995580000002</v>
      </c>
      <c r="I75" s="151">
        <v>52.65</v>
      </c>
      <c r="J75" s="331">
        <f>F75*1.18</f>
        <v>4899.995580000002</v>
      </c>
      <c r="K75" s="151">
        <v>4830.51</v>
      </c>
      <c r="L75" s="151">
        <v>5200</v>
      </c>
      <c r="M75" s="151">
        <f t="shared" si="0"/>
        <v>6.122544706458655</v>
      </c>
      <c r="N75" s="151">
        <f>I75*1.06</f>
        <v>55.809000000000005</v>
      </c>
      <c r="O75" s="626">
        <f>N75/I75*100-100</f>
        <v>6</v>
      </c>
      <c r="P75" s="480">
        <f>K75*1.18</f>
        <v>5700.0018</v>
      </c>
    </row>
    <row r="76" spans="1:16" ht="12.75">
      <c r="A76" s="468" t="s">
        <v>161</v>
      </c>
      <c r="B76" s="467" t="s">
        <v>38</v>
      </c>
      <c r="C76" s="468" t="s">
        <v>71</v>
      </c>
      <c r="D76" s="462"/>
      <c r="E76" s="467"/>
      <c r="F76" s="462"/>
      <c r="G76" s="475"/>
      <c r="H76" s="476"/>
      <c r="I76" s="468"/>
      <c r="J76" s="469"/>
      <c r="K76" s="462"/>
      <c r="L76" s="462"/>
      <c r="M76" s="462"/>
      <c r="N76" s="462"/>
      <c r="O76" s="626"/>
      <c r="P76" s="331"/>
    </row>
    <row r="77" spans="1:16" ht="12.75">
      <c r="A77" s="477"/>
      <c r="B77" s="470"/>
      <c r="C77" s="477" t="s">
        <v>72</v>
      </c>
      <c r="D77" s="403">
        <v>3474.5776271186437</v>
      </c>
      <c r="E77" s="470"/>
      <c r="F77" s="403">
        <f>D77+847.46-254.24</f>
        <v>4067.7976271186435</v>
      </c>
      <c r="G77" s="478">
        <f t="shared" si="2"/>
        <v>1.1707315431291538</v>
      </c>
      <c r="H77" s="479">
        <f t="shared" si="1"/>
        <v>4800.001199999999</v>
      </c>
      <c r="I77" s="477">
        <v>52.65</v>
      </c>
      <c r="J77" s="480">
        <f>F77*1.18</f>
        <v>4800.001199999999</v>
      </c>
      <c r="K77" s="403">
        <v>4745.76</v>
      </c>
      <c r="L77" s="403">
        <v>5100</v>
      </c>
      <c r="M77" s="403">
        <f t="shared" si="0"/>
        <v>6.249973437506668</v>
      </c>
      <c r="N77" s="403">
        <f>I77*1.06</f>
        <v>55.809000000000005</v>
      </c>
      <c r="O77" s="626">
        <f>N77/I77*100-100</f>
        <v>6</v>
      </c>
      <c r="P77" s="331">
        <f>K77*1.18</f>
        <v>5599.9968</v>
      </c>
    </row>
    <row r="78" spans="1:16" ht="12.75">
      <c r="A78" s="468" t="s">
        <v>162</v>
      </c>
      <c r="B78" s="474" t="s">
        <v>96</v>
      </c>
      <c r="C78" s="468" t="s">
        <v>71</v>
      </c>
      <c r="D78" s="462"/>
      <c r="E78" s="467"/>
      <c r="F78" s="462"/>
      <c r="G78" s="475"/>
      <c r="H78" s="476"/>
      <c r="I78" s="467"/>
      <c r="J78" s="469"/>
      <c r="K78" s="462"/>
      <c r="L78" s="462"/>
      <c r="M78" s="462"/>
      <c r="N78" s="462"/>
      <c r="O78" s="626"/>
      <c r="P78" s="469"/>
    </row>
    <row r="79" spans="1:16" ht="12.75">
      <c r="A79" s="477"/>
      <c r="B79" s="470" t="s">
        <v>97</v>
      </c>
      <c r="C79" s="477" t="s">
        <v>72</v>
      </c>
      <c r="D79" s="403">
        <f>6000/1.18</f>
        <v>5084.745762711865</v>
      </c>
      <c r="E79" s="470"/>
      <c r="F79" s="403">
        <f aca="true" t="shared" si="3" ref="F79:F86">D79+847.46</f>
        <v>5932.205762711865</v>
      </c>
      <c r="G79" s="478">
        <f t="shared" si="2"/>
        <v>1.1666671333333334</v>
      </c>
      <c r="H79" s="479">
        <f t="shared" si="1"/>
        <v>7000.0028</v>
      </c>
      <c r="I79" s="470"/>
      <c r="J79" s="480">
        <f>F79*1.18</f>
        <v>7000.0028</v>
      </c>
      <c r="K79" s="403">
        <v>6694.92</v>
      </c>
      <c r="L79" s="403">
        <v>7400</v>
      </c>
      <c r="M79" s="403">
        <f t="shared" si="0"/>
        <v>5.714243428588347</v>
      </c>
      <c r="N79" s="403"/>
      <c r="O79" s="626"/>
      <c r="P79" s="480">
        <f>K79*1.18</f>
        <v>7900.0055999999995</v>
      </c>
    </row>
    <row r="80" spans="1:16" ht="25.5">
      <c r="A80" s="468" t="s">
        <v>163</v>
      </c>
      <c r="B80" s="474" t="s">
        <v>101</v>
      </c>
      <c r="C80" s="468" t="s">
        <v>71</v>
      </c>
      <c r="D80" s="462">
        <f>6000/1.18</f>
        <v>5084.745762711865</v>
      </c>
      <c r="E80" s="467"/>
      <c r="F80" s="462">
        <f t="shared" si="3"/>
        <v>5932.205762711865</v>
      </c>
      <c r="G80" s="475">
        <f t="shared" si="2"/>
        <v>1.1666671333333334</v>
      </c>
      <c r="H80" s="476">
        <f t="shared" si="1"/>
        <v>7000.0028</v>
      </c>
      <c r="I80" s="467"/>
      <c r="J80" s="469">
        <f aca="true" t="shared" si="4" ref="J80:J86">F80*1.18</f>
        <v>7000.0028</v>
      </c>
      <c r="K80" s="462"/>
      <c r="L80" s="462">
        <v>7400</v>
      </c>
      <c r="M80" s="462">
        <f>L80/J80*100-100</f>
        <v>5.714243428588347</v>
      </c>
      <c r="N80" s="462"/>
      <c r="O80" s="626"/>
      <c r="P80" s="331"/>
    </row>
    <row r="81" spans="1:16" ht="12.75">
      <c r="A81" s="477"/>
      <c r="B81" s="470" t="s">
        <v>102</v>
      </c>
      <c r="C81" s="477" t="s">
        <v>72</v>
      </c>
      <c r="D81" s="403"/>
      <c r="E81" s="470"/>
      <c r="F81" s="403"/>
      <c r="G81" s="478"/>
      <c r="H81" s="479"/>
      <c r="I81" s="470"/>
      <c r="J81" s="480"/>
      <c r="K81" s="403">
        <v>6694.92</v>
      </c>
      <c r="L81" s="403"/>
      <c r="M81" s="403"/>
      <c r="N81" s="403"/>
      <c r="O81" s="626"/>
      <c r="P81" s="331">
        <f>K81*1.18</f>
        <v>7900.0055999999995</v>
      </c>
    </row>
    <row r="82" spans="1:16" ht="12.75">
      <c r="A82" s="468" t="s">
        <v>166</v>
      </c>
      <c r="B82" s="482" t="s">
        <v>115</v>
      </c>
      <c r="C82" s="468" t="s">
        <v>71</v>
      </c>
      <c r="D82" s="484">
        <f>7000/1.18</f>
        <v>5932.203389830509</v>
      </c>
      <c r="E82" s="467"/>
      <c r="F82" s="462">
        <f t="shared" si="3"/>
        <v>6779.663389830509</v>
      </c>
      <c r="G82" s="475">
        <f t="shared" si="2"/>
        <v>1.1428575428571428</v>
      </c>
      <c r="H82" s="476">
        <f t="shared" si="1"/>
        <v>8000.0028</v>
      </c>
      <c r="I82" s="467"/>
      <c r="J82" s="469">
        <f t="shared" si="4"/>
        <v>8000.0028</v>
      </c>
      <c r="K82" s="151"/>
      <c r="L82" s="462">
        <v>8500</v>
      </c>
      <c r="M82" s="462">
        <f>L82/J82*100-100</f>
        <v>6.249962812513019</v>
      </c>
      <c r="N82" s="462"/>
      <c r="O82" s="626"/>
      <c r="P82" s="469"/>
    </row>
    <row r="83" spans="1:16" ht="12.75">
      <c r="A83" s="477"/>
      <c r="B83" s="483" t="s">
        <v>104</v>
      </c>
      <c r="C83" s="477" t="s">
        <v>72</v>
      </c>
      <c r="D83" s="485"/>
      <c r="E83" s="470"/>
      <c r="F83" s="403"/>
      <c r="G83" s="478"/>
      <c r="H83" s="479"/>
      <c r="I83" s="470"/>
      <c r="J83" s="480"/>
      <c r="K83" s="151">
        <v>7627.12</v>
      </c>
      <c r="L83" s="403"/>
      <c r="M83" s="403"/>
      <c r="N83" s="403"/>
      <c r="O83" s="626"/>
      <c r="P83" s="480">
        <f>K83*1.18</f>
        <v>9000.0016</v>
      </c>
    </row>
    <row r="84" spans="1:16" ht="12.75">
      <c r="A84" s="468" t="s">
        <v>167</v>
      </c>
      <c r="B84" s="481" t="s">
        <v>114</v>
      </c>
      <c r="C84" s="468" t="s">
        <v>71</v>
      </c>
      <c r="D84" s="462">
        <v>4237.29</v>
      </c>
      <c r="E84" s="462">
        <v>4661.02</v>
      </c>
      <c r="F84" s="460">
        <f>D84+847.46-169.5</f>
        <v>4915.25</v>
      </c>
      <c r="G84" s="475">
        <f t="shared" si="2"/>
        <v>1.1599984896006645</v>
      </c>
      <c r="H84" s="476">
        <f t="shared" si="1"/>
        <v>5799.995</v>
      </c>
      <c r="I84" s="467"/>
      <c r="J84" s="469">
        <f t="shared" si="4"/>
        <v>5799.995</v>
      </c>
      <c r="K84" s="462"/>
      <c r="L84" s="462">
        <v>6200</v>
      </c>
      <c r="M84" s="462">
        <f>L84/J84*100-100</f>
        <v>6.89664387641713</v>
      </c>
      <c r="N84" s="462"/>
      <c r="O84" s="626"/>
      <c r="P84" s="331"/>
    </row>
    <row r="85" spans="1:16" ht="12.75">
      <c r="A85" s="477"/>
      <c r="B85" s="470" t="s">
        <v>104</v>
      </c>
      <c r="C85" s="477" t="s">
        <v>72</v>
      </c>
      <c r="D85" s="403"/>
      <c r="E85" s="470"/>
      <c r="F85" s="403"/>
      <c r="G85" s="478"/>
      <c r="H85" s="479"/>
      <c r="I85" s="470"/>
      <c r="J85" s="480"/>
      <c r="K85" s="403">
        <v>5677.97</v>
      </c>
      <c r="L85" s="403"/>
      <c r="M85" s="403"/>
      <c r="N85" s="403"/>
      <c r="O85" s="626"/>
      <c r="P85" s="331">
        <f>K85*1.18</f>
        <v>6700.0046</v>
      </c>
    </row>
    <row r="86" spans="1:16" ht="25.5">
      <c r="A86" s="468" t="s">
        <v>168</v>
      </c>
      <c r="B86" s="474" t="s">
        <v>105</v>
      </c>
      <c r="C86" s="468" t="s">
        <v>71</v>
      </c>
      <c r="D86" s="462">
        <f>8000/1.18</f>
        <v>6779.661016949153</v>
      </c>
      <c r="E86" s="467"/>
      <c r="F86" s="462">
        <f t="shared" si="3"/>
        <v>7627.121016949153</v>
      </c>
      <c r="G86" s="475">
        <f t="shared" si="2"/>
        <v>1.12500035</v>
      </c>
      <c r="H86" s="476">
        <f t="shared" si="1"/>
        <v>9000.0028</v>
      </c>
      <c r="I86" s="467"/>
      <c r="J86" s="469">
        <f t="shared" si="4"/>
        <v>9000.0028</v>
      </c>
      <c r="K86" s="462"/>
      <c r="L86" s="462">
        <v>8135.593220338984</v>
      </c>
      <c r="M86" s="462">
        <v>8135.593220338984</v>
      </c>
      <c r="N86" s="462"/>
      <c r="O86" s="626"/>
      <c r="P86" s="469"/>
    </row>
    <row r="87" spans="1:16" ht="12.75">
      <c r="A87" s="477"/>
      <c r="B87" s="470" t="s">
        <v>106</v>
      </c>
      <c r="C87" s="477" t="s">
        <v>72</v>
      </c>
      <c r="D87" s="403"/>
      <c r="E87" s="470"/>
      <c r="F87" s="403"/>
      <c r="G87" s="470"/>
      <c r="H87" s="479"/>
      <c r="I87" s="470"/>
      <c r="J87" s="480"/>
      <c r="K87" s="403">
        <v>8559.32</v>
      </c>
      <c r="L87" s="403"/>
      <c r="M87" s="403"/>
      <c r="N87" s="403"/>
      <c r="O87" s="626"/>
      <c r="P87" s="480">
        <f>K87*1.18</f>
        <v>10099.997599999999</v>
      </c>
    </row>
    <row r="88" spans="1:16" ht="12.75">
      <c r="A88" s="468" t="s">
        <v>169</v>
      </c>
      <c r="B88" s="467" t="s">
        <v>681</v>
      </c>
      <c r="C88" s="468" t="s">
        <v>71</v>
      </c>
      <c r="D88" s="468"/>
      <c r="E88" s="467"/>
      <c r="F88" s="467"/>
      <c r="G88" s="467"/>
      <c r="H88" s="467"/>
      <c r="I88" s="467"/>
      <c r="J88" s="469"/>
      <c r="K88" s="151"/>
      <c r="L88" s="462"/>
      <c r="M88" s="462"/>
      <c r="N88" s="462"/>
      <c r="P88" s="331"/>
    </row>
    <row r="89" spans="1:16" ht="12.75">
      <c r="A89" s="477"/>
      <c r="B89" s="470" t="s">
        <v>290</v>
      </c>
      <c r="C89" s="477" t="s">
        <v>72</v>
      </c>
      <c r="D89" s="477"/>
      <c r="E89" s="470"/>
      <c r="F89" s="470"/>
      <c r="G89" s="470"/>
      <c r="H89" s="470"/>
      <c r="I89" s="470"/>
      <c r="J89" s="480"/>
      <c r="K89" s="403">
        <v>6355.93</v>
      </c>
      <c r="L89" s="403"/>
      <c r="M89" s="403"/>
      <c r="N89" s="403"/>
      <c r="P89" s="331">
        <f aca="true" t="shared" si="5" ref="P89:P111">K89*1.18</f>
        <v>7499.9974</v>
      </c>
    </row>
    <row r="90" spans="1:16" ht="76.5">
      <c r="A90" s="411" t="s">
        <v>233</v>
      </c>
      <c r="B90" s="488" t="s">
        <v>708</v>
      </c>
      <c r="C90" s="486" t="s">
        <v>99</v>
      </c>
      <c r="D90" s="411"/>
      <c r="E90" s="409"/>
      <c r="F90" s="409"/>
      <c r="G90" s="409"/>
      <c r="H90" s="409"/>
      <c r="I90" s="409"/>
      <c r="J90" s="447"/>
      <c r="K90" s="403">
        <v>8898.31</v>
      </c>
      <c r="L90" s="408"/>
      <c r="M90" s="408"/>
      <c r="N90" s="408"/>
      <c r="P90" s="447">
        <f t="shared" si="5"/>
        <v>10500.005799999999</v>
      </c>
    </row>
    <row r="91" spans="1:16" ht="51">
      <c r="A91" s="411" t="s">
        <v>234</v>
      </c>
      <c r="B91" s="488" t="s">
        <v>709</v>
      </c>
      <c r="C91" s="486" t="s">
        <v>99</v>
      </c>
      <c r="D91" s="411"/>
      <c r="E91" s="409"/>
      <c r="F91" s="409"/>
      <c r="G91" s="409"/>
      <c r="H91" s="409"/>
      <c r="I91" s="409"/>
      <c r="J91" s="447"/>
      <c r="K91" s="403">
        <v>13050.85</v>
      </c>
      <c r="L91" s="408"/>
      <c r="M91" s="408"/>
      <c r="N91" s="408"/>
      <c r="P91" s="331">
        <f t="shared" si="5"/>
        <v>15400.002999999999</v>
      </c>
    </row>
    <row r="92" spans="1:16" ht="89.25">
      <c r="A92" s="411" t="s">
        <v>215</v>
      </c>
      <c r="B92" s="488" t="s">
        <v>710</v>
      </c>
      <c r="C92" s="486" t="s">
        <v>99</v>
      </c>
      <c r="D92" s="411"/>
      <c r="E92" s="409"/>
      <c r="F92" s="409"/>
      <c r="G92" s="409"/>
      <c r="H92" s="409"/>
      <c r="I92" s="409"/>
      <c r="J92" s="447"/>
      <c r="K92" s="403">
        <v>13050.85</v>
      </c>
      <c r="L92" s="408"/>
      <c r="M92" s="408"/>
      <c r="N92" s="408"/>
      <c r="P92" s="447">
        <f t="shared" si="5"/>
        <v>15400.002999999999</v>
      </c>
    </row>
    <row r="93" spans="1:16" ht="25.5">
      <c r="A93" s="411" t="s">
        <v>216</v>
      </c>
      <c r="B93" s="488" t="s">
        <v>711</v>
      </c>
      <c r="C93" s="486" t="s">
        <v>99</v>
      </c>
      <c r="D93" s="411"/>
      <c r="E93" s="409"/>
      <c r="F93" s="409"/>
      <c r="G93" s="409"/>
      <c r="H93" s="409"/>
      <c r="I93" s="409"/>
      <c r="J93" s="447"/>
      <c r="K93" s="403">
        <v>13050.85</v>
      </c>
      <c r="L93" s="408"/>
      <c r="M93" s="408"/>
      <c r="N93" s="408"/>
      <c r="P93" s="331">
        <f t="shared" si="5"/>
        <v>15400.002999999999</v>
      </c>
    </row>
    <row r="94" spans="1:16" ht="38.25">
      <c r="A94" s="411" t="s">
        <v>112</v>
      </c>
      <c r="B94" s="488" t="s">
        <v>712</v>
      </c>
      <c r="C94" s="486" t="s">
        <v>99</v>
      </c>
      <c r="D94" s="411"/>
      <c r="E94" s="409"/>
      <c r="F94" s="409"/>
      <c r="G94" s="409"/>
      <c r="H94" s="409"/>
      <c r="I94" s="409"/>
      <c r="J94" s="447"/>
      <c r="K94" s="403">
        <v>13050.85</v>
      </c>
      <c r="L94" s="408"/>
      <c r="M94" s="408"/>
      <c r="N94" s="408"/>
      <c r="P94" s="447">
        <f t="shared" si="5"/>
        <v>15400.002999999999</v>
      </c>
    </row>
    <row r="95" spans="1:16" ht="38.25">
      <c r="A95" s="411" t="s">
        <v>113</v>
      </c>
      <c r="B95" s="488" t="s">
        <v>713</v>
      </c>
      <c r="C95" s="486" t="s">
        <v>99</v>
      </c>
      <c r="D95" s="411"/>
      <c r="E95" s="409"/>
      <c r="F95" s="409"/>
      <c r="G95" s="409"/>
      <c r="H95" s="409"/>
      <c r="I95" s="409"/>
      <c r="J95" s="447"/>
      <c r="K95" s="403">
        <v>13050.85</v>
      </c>
      <c r="L95" s="408"/>
      <c r="M95" s="408"/>
      <c r="N95" s="408"/>
      <c r="P95" s="331">
        <f t="shared" si="5"/>
        <v>15400.002999999999</v>
      </c>
    </row>
    <row r="96" spans="1:16" ht="51">
      <c r="A96" s="411" t="s">
        <v>571</v>
      </c>
      <c r="B96" s="488" t="s">
        <v>714</v>
      </c>
      <c r="C96" s="486" t="s">
        <v>99</v>
      </c>
      <c r="D96" s="411"/>
      <c r="E96" s="409"/>
      <c r="F96" s="409"/>
      <c r="G96" s="409"/>
      <c r="H96" s="409"/>
      <c r="I96" s="409"/>
      <c r="J96" s="447"/>
      <c r="K96" s="403">
        <v>8898.31</v>
      </c>
      <c r="L96" s="408"/>
      <c r="M96" s="408"/>
      <c r="N96" s="408"/>
      <c r="P96" s="447">
        <f t="shared" si="5"/>
        <v>10500.005799999999</v>
      </c>
    </row>
    <row r="97" spans="1:16" ht="51">
      <c r="A97" s="411" t="s">
        <v>618</v>
      </c>
      <c r="B97" s="488" t="s">
        <v>715</v>
      </c>
      <c r="C97" s="486" t="s">
        <v>99</v>
      </c>
      <c r="D97" s="411"/>
      <c r="E97" s="409"/>
      <c r="F97" s="409"/>
      <c r="G97" s="409"/>
      <c r="H97" s="409"/>
      <c r="I97" s="409"/>
      <c r="J97" s="447"/>
      <c r="K97" s="408">
        <v>10593.22</v>
      </c>
      <c r="L97" s="408"/>
      <c r="M97" s="408"/>
      <c r="N97" s="408"/>
      <c r="P97" s="331">
        <f t="shared" si="5"/>
        <v>12499.9996</v>
      </c>
    </row>
    <row r="98" spans="1:16" ht="38.25">
      <c r="A98" s="468" t="s">
        <v>619</v>
      </c>
      <c r="B98" s="548" t="s">
        <v>774</v>
      </c>
      <c r="C98" s="549" t="s">
        <v>99</v>
      </c>
      <c r="D98" s="468"/>
      <c r="E98" s="467"/>
      <c r="F98" s="467"/>
      <c r="G98" s="467"/>
      <c r="H98" s="467"/>
      <c r="I98" s="467"/>
      <c r="J98" s="469"/>
      <c r="K98" s="462">
        <v>5932.2</v>
      </c>
      <c r="L98" s="462"/>
      <c r="M98" s="462"/>
      <c r="N98" s="462"/>
      <c r="P98" s="447">
        <f t="shared" si="5"/>
        <v>6999.995999999999</v>
      </c>
    </row>
    <row r="99" spans="1:16" ht="25.5">
      <c r="A99" s="411" t="s">
        <v>620</v>
      </c>
      <c r="B99" s="488" t="s">
        <v>775</v>
      </c>
      <c r="C99" s="549" t="s">
        <v>99</v>
      </c>
      <c r="D99" s="411"/>
      <c r="E99" s="409"/>
      <c r="F99" s="409"/>
      <c r="G99" s="409"/>
      <c r="H99" s="409"/>
      <c r="I99" s="409"/>
      <c r="J99" s="447"/>
      <c r="K99" s="408">
        <v>4661.02</v>
      </c>
      <c r="L99" s="408"/>
      <c r="M99" s="408"/>
      <c r="N99" s="408"/>
      <c r="P99" s="331">
        <f t="shared" si="5"/>
        <v>5500.0036</v>
      </c>
    </row>
    <row r="100" spans="1:16" ht="25.5">
      <c r="A100" s="411" t="s">
        <v>776</v>
      </c>
      <c r="B100" s="488" t="s">
        <v>777</v>
      </c>
      <c r="C100" s="549" t="s">
        <v>99</v>
      </c>
      <c r="D100" s="411"/>
      <c r="E100" s="409"/>
      <c r="F100" s="409"/>
      <c r="G100" s="409"/>
      <c r="H100" s="409"/>
      <c r="I100" s="409"/>
      <c r="J100" s="447"/>
      <c r="K100" s="408">
        <v>4661.02</v>
      </c>
      <c r="L100" s="408"/>
      <c r="M100" s="408"/>
      <c r="N100" s="408"/>
      <c r="P100" s="447">
        <f t="shared" si="5"/>
        <v>5500.0036</v>
      </c>
    </row>
    <row r="101" spans="1:16" ht="25.5">
      <c r="A101" s="411" t="s">
        <v>621</v>
      </c>
      <c r="B101" s="488" t="s">
        <v>778</v>
      </c>
      <c r="C101" s="549" t="s">
        <v>99</v>
      </c>
      <c r="D101" s="411"/>
      <c r="E101" s="409"/>
      <c r="F101" s="409"/>
      <c r="G101" s="409"/>
      <c r="H101" s="409"/>
      <c r="I101" s="409"/>
      <c r="J101" s="447"/>
      <c r="K101" s="408">
        <v>4237.29</v>
      </c>
      <c r="L101" s="408"/>
      <c r="M101" s="408"/>
      <c r="N101" s="408"/>
      <c r="P101" s="331">
        <f t="shared" si="5"/>
        <v>5000.0022</v>
      </c>
    </row>
    <row r="102" spans="1:16" ht="25.5">
      <c r="A102" s="411" t="s">
        <v>622</v>
      </c>
      <c r="B102" s="488" t="s">
        <v>779</v>
      </c>
      <c r="C102" s="549" t="s">
        <v>99</v>
      </c>
      <c r="D102" s="411"/>
      <c r="E102" s="409"/>
      <c r="F102" s="409"/>
      <c r="G102" s="409"/>
      <c r="H102" s="409"/>
      <c r="I102" s="409"/>
      <c r="J102" s="447"/>
      <c r="K102" s="408">
        <v>15254.24</v>
      </c>
      <c r="L102" s="408"/>
      <c r="M102" s="408"/>
      <c r="N102" s="408"/>
      <c r="P102" s="447">
        <f t="shared" si="5"/>
        <v>18000.0032</v>
      </c>
    </row>
    <row r="103" spans="1:16" ht="25.5">
      <c r="A103" s="411" t="s">
        <v>623</v>
      </c>
      <c r="B103" s="488" t="s">
        <v>780</v>
      </c>
      <c r="C103" s="549" t="s">
        <v>99</v>
      </c>
      <c r="D103" s="411"/>
      <c r="E103" s="409"/>
      <c r="F103" s="409"/>
      <c r="G103" s="409"/>
      <c r="H103" s="409"/>
      <c r="I103" s="409"/>
      <c r="J103" s="447"/>
      <c r="K103" s="408">
        <v>4661.02</v>
      </c>
      <c r="L103" s="408"/>
      <c r="M103" s="408"/>
      <c r="N103" s="408"/>
      <c r="P103" s="331">
        <f t="shared" si="5"/>
        <v>5500.0036</v>
      </c>
    </row>
    <row r="104" spans="1:16" ht="25.5">
      <c r="A104" s="411" t="s">
        <v>624</v>
      </c>
      <c r="B104" s="488" t="s">
        <v>781</v>
      </c>
      <c r="C104" s="549" t="s">
        <v>99</v>
      </c>
      <c r="D104" s="411"/>
      <c r="E104" s="409"/>
      <c r="F104" s="409"/>
      <c r="G104" s="409"/>
      <c r="H104" s="409"/>
      <c r="I104" s="409"/>
      <c r="J104" s="447"/>
      <c r="K104" s="408">
        <v>4237.29</v>
      </c>
      <c r="L104" s="408"/>
      <c r="M104" s="408"/>
      <c r="N104" s="408"/>
      <c r="P104" s="447">
        <f t="shared" si="5"/>
        <v>5000.0022</v>
      </c>
    </row>
    <row r="105" spans="1:16" ht="25.5">
      <c r="A105" s="411" t="s">
        <v>625</v>
      </c>
      <c r="B105" s="488" t="s">
        <v>782</v>
      </c>
      <c r="C105" s="549" t="s">
        <v>99</v>
      </c>
      <c r="D105" s="411"/>
      <c r="E105" s="409"/>
      <c r="F105" s="409"/>
      <c r="G105" s="409"/>
      <c r="H105" s="409"/>
      <c r="I105" s="409"/>
      <c r="J105" s="447"/>
      <c r="K105" s="408">
        <v>8474.58</v>
      </c>
      <c r="L105" s="408"/>
      <c r="M105" s="408"/>
      <c r="N105" s="408"/>
      <c r="P105" s="331">
        <f t="shared" si="5"/>
        <v>10000.0044</v>
      </c>
    </row>
    <row r="106" spans="1:16" ht="25.5">
      <c r="A106" s="411" t="s">
        <v>93</v>
      </c>
      <c r="B106" s="488" t="s">
        <v>783</v>
      </c>
      <c r="C106" s="549" t="s">
        <v>99</v>
      </c>
      <c r="D106" s="411"/>
      <c r="E106" s="409"/>
      <c r="F106" s="409"/>
      <c r="G106" s="409"/>
      <c r="H106" s="409"/>
      <c r="I106" s="409"/>
      <c r="J106" s="447"/>
      <c r="K106" s="408">
        <v>8474.58</v>
      </c>
      <c r="L106" s="408"/>
      <c r="M106" s="408"/>
      <c r="N106" s="408"/>
      <c r="P106" s="447">
        <f t="shared" si="5"/>
        <v>10000.0044</v>
      </c>
    </row>
    <row r="107" spans="1:16" ht="25.5">
      <c r="A107" s="411" t="s">
        <v>94</v>
      </c>
      <c r="B107" s="488" t="s">
        <v>784</v>
      </c>
      <c r="C107" s="549" t="s">
        <v>99</v>
      </c>
      <c r="D107" s="411"/>
      <c r="E107" s="409"/>
      <c r="F107" s="409"/>
      <c r="G107" s="409"/>
      <c r="H107" s="409"/>
      <c r="I107" s="409"/>
      <c r="J107" s="447"/>
      <c r="K107" s="408">
        <v>7627.12</v>
      </c>
      <c r="L107" s="408"/>
      <c r="M107" s="408"/>
      <c r="N107" s="408"/>
      <c r="P107" s="331">
        <f t="shared" si="5"/>
        <v>9000.0016</v>
      </c>
    </row>
    <row r="108" spans="1:16" ht="25.5">
      <c r="A108" s="411" t="s">
        <v>95</v>
      </c>
      <c r="B108" s="488" t="s">
        <v>785</v>
      </c>
      <c r="C108" s="549" t="s">
        <v>99</v>
      </c>
      <c r="D108" s="411"/>
      <c r="E108" s="409"/>
      <c r="F108" s="409"/>
      <c r="G108" s="409"/>
      <c r="H108" s="409"/>
      <c r="I108" s="409"/>
      <c r="J108" s="447"/>
      <c r="K108" s="408">
        <v>7627.12</v>
      </c>
      <c r="L108" s="408"/>
      <c r="M108" s="408"/>
      <c r="N108" s="408"/>
      <c r="P108" s="447">
        <f t="shared" si="5"/>
        <v>9000.0016</v>
      </c>
    </row>
    <row r="109" spans="1:16" ht="25.5">
      <c r="A109" s="411" t="s">
        <v>98</v>
      </c>
      <c r="B109" s="488" t="s">
        <v>786</v>
      </c>
      <c r="C109" s="549" t="s">
        <v>99</v>
      </c>
      <c r="D109" s="411"/>
      <c r="E109" s="409"/>
      <c r="F109" s="409"/>
      <c r="G109" s="409"/>
      <c r="H109" s="409"/>
      <c r="I109" s="409"/>
      <c r="J109" s="447"/>
      <c r="K109" s="408">
        <v>10169.49</v>
      </c>
      <c r="L109" s="408"/>
      <c r="M109" s="408"/>
      <c r="N109" s="408"/>
      <c r="P109" s="331">
        <f t="shared" si="5"/>
        <v>11999.9982</v>
      </c>
    </row>
    <row r="110" spans="1:16" ht="25.5">
      <c r="A110" s="411" t="s">
        <v>100</v>
      </c>
      <c r="B110" s="488" t="s">
        <v>787</v>
      </c>
      <c r="C110" s="549" t="s">
        <v>99</v>
      </c>
      <c r="D110" s="411"/>
      <c r="E110" s="409"/>
      <c r="F110" s="409"/>
      <c r="G110" s="409"/>
      <c r="H110" s="409"/>
      <c r="I110" s="409"/>
      <c r="J110" s="447"/>
      <c r="K110" s="408">
        <v>10169.49</v>
      </c>
      <c r="L110" s="408"/>
      <c r="M110" s="408"/>
      <c r="N110" s="408"/>
      <c r="P110" s="447">
        <f t="shared" si="5"/>
        <v>11999.9982</v>
      </c>
    </row>
    <row r="111" spans="1:16" ht="25.5">
      <c r="A111" s="40" t="s">
        <v>103</v>
      </c>
      <c r="B111" s="655" t="s">
        <v>788</v>
      </c>
      <c r="C111" s="549" t="s">
        <v>99</v>
      </c>
      <c r="D111" s="40"/>
      <c r="E111" s="49"/>
      <c r="F111" s="49"/>
      <c r="G111" s="49"/>
      <c r="H111" s="49"/>
      <c r="I111" s="49"/>
      <c r="J111" s="331"/>
      <c r="K111" s="151">
        <v>8474.58</v>
      </c>
      <c r="L111" s="151"/>
      <c r="M111" s="151"/>
      <c r="N111" s="151"/>
      <c r="P111" s="331">
        <f t="shared" si="5"/>
        <v>10000.0044</v>
      </c>
    </row>
    <row r="112" spans="1:16" ht="25.5">
      <c r="A112" s="640" t="s">
        <v>857</v>
      </c>
      <c r="B112" s="641" t="s">
        <v>858</v>
      </c>
      <c r="C112" s="642" t="s">
        <v>99</v>
      </c>
      <c r="D112" s="408"/>
      <c r="E112" s="410"/>
      <c r="F112" s="408"/>
      <c r="G112" s="643"/>
      <c r="H112" s="644"/>
      <c r="I112" s="408"/>
      <c r="J112" s="645"/>
      <c r="K112" s="626">
        <v>8050.85</v>
      </c>
      <c r="L112" s="626"/>
      <c r="M112" s="408"/>
      <c r="N112" s="408"/>
      <c r="O112" s="410"/>
      <c r="P112" s="408">
        <f>K112*1.18</f>
        <v>9500.003</v>
      </c>
    </row>
    <row r="113" spans="1:16" ht="25.5">
      <c r="A113" s="656" t="s">
        <v>859</v>
      </c>
      <c r="B113" s="657" t="s">
        <v>860</v>
      </c>
      <c r="C113" s="658" t="s">
        <v>99</v>
      </c>
      <c r="D113" s="403"/>
      <c r="E113" s="466"/>
      <c r="F113" s="403"/>
      <c r="G113" s="507"/>
      <c r="H113" s="401"/>
      <c r="I113" s="403"/>
      <c r="J113" s="402"/>
      <c r="K113" s="626">
        <v>11864.406779661018</v>
      </c>
      <c r="L113" s="626"/>
      <c r="M113" s="408"/>
      <c r="N113" s="408"/>
      <c r="O113" s="410"/>
      <c r="P113" s="408">
        <f>K113*1.18</f>
        <v>14000</v>
      </c>
    </row>
    <row r="114" spans="1:16" ht="25.5">
      <c r="A114" s="646" t="s">
        <v>861</v>
      </c>
      <c r="B114" s="481" t="s">
        <v>862</v>
      </c>
      <c r="C114" s="647"/>
      <c r="D114" s="462"/>
      <c r="E114" s="487"/>
      <c r="F114" s="462"/>
      <c r="G114" s="648"/>
      <c r="H114" s="463"/>
      <c r="I114" s="462"/>
      <c r="J114" s="464"/>
      <c r="K114" s="333"/>
      <c r="L114" s="333"/>
      <c r="M114" s="151"/>
      <c r="N114" s="151"/>
      <c r="P114" s="151"/>
    </row>
    <row r="115" spans="1:16" ht="25.5">
      <c r="A115" s="79"/>
      <c r="B115" s="649" t="s">
        <v>863</v>
      </c>
      <c r="C115" s="650" t="s">
        <v>99</v>
      </c>
      <c r="D115" s="151"/>
      <c r="E115" s="227"/>
      <c r="F115" s="151"/>
      <c r="G115" s="66"/>
      <c r="H115" s="471"/>
      <c r="I115" s="151"/>
      <c r="J115" s="155"/>
      <c r="K115" s="333">
        <v>2542.37</v>
      </c>
      <c r="L115" s="333"/>
      <c r="M115" s="151"/>
      <c r="N115" s="151"/>
      <c r="P115" s="151">
        <f>K115*1.18</f>
        <v>2999.9965999999995</v>
      </c>
    </row>
    <row r="116" spans="1:16" ht="25.5">
      <c r="A116" s="121"/>
      <c r="B116" s="651" t="s">
        <v>864</v>
      </c>
      <c r="C116" s="652" t="s">
        <v>99</v>
      </c>
      <c r="D116" s="157"/>
      <c r="E116" s="490"/>
      <c r="F116" s="157"/>
      <c r="G116" s="653"/>
      <c r="H116" s="491"/>
      <c r="I116" s="157"/>
      <c r="J116" s="160"/>
      <c r="K116" s="654">
        <v>1271.19</v>
      </c>
      <c r="L116" s="654"/>
      <c r="M116" s="157"/>
      <c r="N116" s="157"/>
      <c r="P116" s="157">
        <f>K116*1.18</f>
        <v>1500.0042</v>
      </c>
    </row>
    <row r="117" spans="1:16" ht="12.75">
      <c r="A117" s="729" t="s">
        <v>706</v>
      </c>
      <c r="B117" s="730"/>
      <c r="C117" s="730"/>
      <c r="D117" s="730"/>
      <c r="E117" s="730"/>
      <c r="F117" s="730"/>
      <c r="G117" s="730"/>
      <c r="H117" s="730"/>
      <c r="I117" s="730"/>
      <c r="J117" s="730"/>
      <c r="K117" s="730"/>
      <c r="L117" s="730"/>
      <c r="M117" s="730"/>
      <c r="N117" s="730"/>
      <c r="O117" s="730"/>
      <c r="P117" s="731"/>
    </row>
    <row r="118" spans="1:16" ht="23.25" customHeight="1">
      <c r="A118" s="48" t="s">
        <v>152</v>
      </c>
      <c r="B118" s="49" t="s">
        <v>329</v>
      </c>
      <c r="C118" s="48"/>
      <c r="D118" s="494"/>
      <c r="E118" s="494"/>
      <c r="F118" s="494"/>
      <c r="G118" s="41"/>
      <c r="H118" s="471"/>
      <c r="I118" s="494"/>
      <c r="J118" s="155"/>
      <c r="K118" s="227"/>
      <c r="L118" s="227"/>
      <c r="M118" s="227"/>
      <c r="N118" s="151"/>
      <c r="P118" s="330"/>
    </row>
    <row r="119" spans="1:16" ht="12.75">
      <c r="A119" s="48"/>
      <c r="B119" s="49" t="s">
        <v>330</v>
      </c>
      <c r="C119" s="48" t="s">
        <v>243</v>
      </c>
      <c r="D119" s="227">
        <v>4237.29</v>
      </c>
      <c r="E119" s="494"/>
      <c r="F119" s="494">
        <f>D119+847.46-169.5</f>
        <v>4915.25</v>
      </c>
      <c r="G119" s="41">
        <f>F119/D119</f>
        <v>1.1599984896006645</v>
      </c>
      <c r="H119" s="471">
        <f>F119*1.18</f>
        <v>5799.995</v>
      </c>
      <c r="I119" s="494"/>
      <c r="J119" s="155">
        <f>F119*1.18</f>
        <v>5799.995</v>
      </c>
      <c r="K119" s="151">
        <v>5635.593220338983</v>
      </c>
      <c r="L119" s="227">
        <v>6150</v>
      </c>
      <c r="M119" s="227">
        <f>L119/J119*100-100</f>
        <v>6.034574167736366</v>
      </c>
      <c r="N119" s="151"/>
      <c r="P119" s="331">
        <f>K119*1.18</f>
        <v>6650</v>
      </c>
    </row>
    <row r="120" spans="1:16" ht="25.5" customHeight="1">
      <c r="A120" s="495" t="s">
        <v>438</v>
      </c>
      <c r="B120" s="467" t="s">
        <v>329</v>
      </c>
      <c r="C120" s="495"/>
      <c r="D120" s="461"/>
      <c r="E120" s="461"/>
      <c r="F120" s="461"/>
      <c r="G120" s="496"/>
      <c r="H120" s="463"/>
      <c r="I120" s="461"/>
      <c r="J120" s="464"/>
      <c r="K120" s="462"/>
      <c r="L120" s="487"/>
      <c r="M120" s="487"/>
      <c r="N120" s="462"/>
      <c r="P120" s="469"/>
    </row>
    <row r="121" spans="1:16" ht="12.75">
      <c r="A121" s="497"/>
      <c r="B121" s="470" t="s">
        <v>347</v>
      </c>
      <c r="C121" s="497" t="s">
        <v>243</v>
      </c>
      <c r="D121" s="400">
        <v>2966.097627118644</v>
      </c>
      <c r="E121" s="400"/>
      <c r="F121" s="400">
        <f>D121+847.46-338.98</f>
        <v>3474.577627118644</v>
      </c>
      <c r="G121" s="498">
        <f>F121/D121</f>
        <v>1.171430635104871</v>
      </c>
      <c r="H121" s="401">
        <f>F121*1.18</f>
        <v>4100.0016</v>
      </c>
      <c r="I121" s="400"/>
      <c r="J121" s="402">
        <f>F121*1.18</f>
        <v>4100.0016</v>
      </c>
      <c r="K121" s="403">
        <v>4110.169491525424</v>
      </c>
      <c r="L121" s="466">
        <v>4350</v>
      </c>
      <c r="M121" s="466">
        <f>L121/J121*100-100</f>
        <v>6.097519571699678</v>
      </c>
      <c r="N121" s="403"/>
      <c r="P121" s="480">
        <f>K121*1.18</f>
        <v>4850</v>
      </c>
    </row>
    <row r="122" spans="1:16" ht="12.75">
      <c r="A122" s="48" t="s">
        <v>342</v>
      </c>
      <c r="B122" s="499" t="s">
        <v>546</v>
      </c>
      <c r="C122" s="48"/>
      <c r="D122" s="494"/>
      <c r="E122" s="494"/>
      <c r="F122" s="494"/>
      <c r="G122" s="41"/>
      <c r="H122" s="471"/>
      <c r="I122" s="494"/>
      <c r="J122" s="155"/>
      <c r="K122" s="151"/>
      <c r="L122" s="227"/>
      <c r="M122" s="227"/>
      <c r="N122" s="151"/>
      <c r="P122" s="331"/>
    </row>
    <row r="123" spans="1:16" ht="16.5" customHeight="1">
      <c r="A123" s="48"/>
      <c r="B123" s="499" t="s">
        <v>547</v>
      </c>
      <c r="C123" s="48" t="s">
        <v>243</v>
      </c>
      <c r="D123" s="629"/>
      <c r="E123" s="494"/>
      <c r="F123" s="151">
        <v>3983.05</v>
      </c>
      <c r="G123" s="66"/>
      <c r="H123" s="471"/>
      <c r="I123" s="156"/>
      <c r="J123" s="155">
        <f>F123*1.18</f>
        <v>4699.999</v>
      </c>
      <c r="K123" s="151">
        <v>4661.016949152543</v>
      </c>
      <c r="L123" s="333">
        <v>5000</v>
      </c>
      <c r="M123" s="333">
        <f>L123/J123*100-100</f>
        <v>6.383001358085409</v>
      </c>
      <c r="N123" s="151"/>
      <c r="P123" s="331">
        <f>K123*1.18</f>
        <v>5500.000000000001</v>
      </c>
    </row>
    <row r="124" spans="1:16" ht="12.75">
      <c r="A124" s="627" t="s">
        <v>707</v>
      </c>
      <c r="B124" s="628"/>
      <c r="C124" s="628"/>
      <c r="D124" s="628"/>
      <c r="E124" s="628"/>
      <c r="F124" s="628"/>
      <c r="G124" s="628"/>
      <c r="H124" s="628"/>
      <c r="I124" s="628"/>
      <c r="J124" s="628"/>
      <c r="K124" s="628"/>
      <c r="L124" s="628"/>
      <c r="M124" s="628"/>
      <c r="N124" s="628"/>
      <c r="O124" s="628"/>
      <c r="P124" s="634"/>
    </row>
    <row r="125" spans="1:16" ht="12.75">
      <c r="A125" s="630" t="s">
        <v>152</v>
      </c>
      <c r="B125" s="631" t="s">
        <v>299</v>
      </c>
      <c r="C125" s="632" t="s">
        <v>243</v>
      </c>
      <c r="D125" s="633">
        <v>847.4576271186442</v>
      </c>
      <c r="E125" s="400"/>
      <c r="F125" s="633">
        <f>D125+423.73</f>
        <v>1271.1876271186443</v>
      </c>
      <c r="G125" s="507">
        <f>F125/D125</f>
        <v>1.5000014000000002</v>
      </c>
      <c r="H125" s="401">
        <f>F125*1.18</f>
        <v>1500.0014</v>
      </c>
      <c r="I125" s="633"/>
      <c r="J125" s="402">
        <f>F125*1.18</f>
        <v>1500.0014</v>
      </c>
      <c r="K125" s="151">
        <v>1347.457627118644</v>
      </c>
      <c r="L125" s="466">
        <v>1590</v>
      </c>
      <c r="M125" s="403">
        <f>L125/J125*100-100</f>
        <v>5.9999010667590085</v>
      </c>
      <c r="N125" s="403"/>
      <c r="P125" s="330">
        <f>K125*1.18</f>
        <v>1589.9999999999998</v>
      </c>
    </row>
    <row r="126" spans="1:16" ht="12.75">
      <c r="A126" s="404" t="s">
        <v>438</v>
      </c>
      <c r="B126" s="405" t="s">
        <v>541</v>
      </c>
      <c r="C126" s="493" t="s">
        <v>243</v>
      </c>
      <c r="D126" s="406">
        <v>847.46</v>
      </c>
      <c r="E126" s="407"/>
      <c r="F126" s="406">
        <f>D126+423.73</f>
        <v>1271.19</v>
      </c>
      <c r="G126" s="503">
        <f>F126/D126</f>
        <v>1.5</v>
      </c>
      <c r="H126" s="504">
        <f>F126*1.18</f>
        <v>1500.0042</v>
      </c>
      <c r="I126" s="406"/>
      <c r="J126" s="505">
        <f>F126*1.18</f>
        <v>1500.0042</v>
      </c>
      <c r="K126" s="406">
        <v>1347.457627118644</v>
      </c>
      <c r="L126" s="410">
        <v>1590</v>
      </c>
      <c r="M126" s="408">
        <f>L126/J126*100-100</f>
        <v>5.999703200831036</v>
      </c>
      <c r="N126" s="408"/>
      <c r="P126" s="447">
        <f>K126*1.18</f>
        <v>1589.9999999999998</v>
      </c>
    </row>
    <row r="127" spans="1:16" ht="12.75">
      <c r="A127" s="79" t="s">
        <v>342</v>
      </c>
      <c r="B127" s="49" t="s">
        <v>351</v>
      </c>
      <c r="C127" s="39"/>
      <c r="D127" s="227"/>
      <c r="E127" s="155"/>
      <c r="F127" s="227"/>
      <c r="G127" s="41"/>
      <c r="H127" s="471"/>
      <c r="I127" s="227"/>
      <c r="J127" s="155"/>
      <c r="K127" s="151"/>
      <c r="L127" s="227"/>
      <c r="M127" s="227"/>
      <c r="N127" s="161"/>
      <c r="P127" s="331"/>
    </row>
    <row r="128" spans="1:16" ht="12.75">
      <c r="A128" s="121"/>
      <c r="B128" s="42" t="s">
        <v>352</v>
      </c>
      <c r="C128" s="489" t="s">
        <v>31</v>
      </c>
      <c r="D128" s="490">
        <v>423.88</v>
      </c>
      <c r="E128" s="160"/>
      <c r="F128" s="490">
        <f>D128+423.58</f>
        <v>847.46</v>
      </c>
      <c r="G128" s="65">
        <f>F128/D128</f>
        <v>1.9992922525242995</v>
      </c>
      <c r="H128" s="491">
        <f>F128*1.18</f>
        <v>1000.0028</v>
      </c>
      <c r="I128" s="490"/>
      <c r="J128" s="160">
        <f>F128*1.18</f>
        <v>1000.0028</v>
      </c>
      <c r="K128" s="157">
        <v>898.3050847457628</v>
      </c>
      <c r="L128" s="490">
        <v>1060</v>
      </c>
      <c r="M128" s="490">
        <f>L128/J128*100-100</f>
        <v>5.999703200831036</v>
      </c>
      <c r="N128" s="492"/>
      <c r="P128" s="550">
        <f>K128*1.18</f>
        <v>1060</v>
      </c>
    </row>
    <row r="134" ht="20.25" customHeight="1"/>
    <row r="136" ht="76.5" customHeight="1"/>
    <row r="137" ht="50.25" customHeight="1"/>
    <row r="138" ht="79.5" customHeight="1"/>
  </sheetData>
  <sheetProtection/>
  <mergeCells count="4">
    <mergeCell ref="A1:N1"/>
    <mergeCell ref="A2:N2"/>
    <mergeCell ref="A11:N11"/>
    <mergeCell ref="A117:P117"/>
  </mergeCells>
  <printOptions/>
  <pageMargins left="0.5905511811023623" right="0" top="0.3937007874015748" bottom="0.3937007874015748" header="0" footer="0"/>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IT69"/>
  <sheetViews>
    <sheetView zoomScalePageLayoutView="0" workbookViewId="0" topLeftCell="A1">
      <pane xSplit="2" topLeftCell="C1" activePane="topRight" state="frozen"/>
      <selection pane="topLeft" activeCell="A1" sqref="A1"/>
      <selection pane="topRight" activeCell="D21" sqref="D21"/>
    </sheetView>
  </sheetViews>
  <sheetFormatPr defaultColWidth="64.625" defaultRowHeight="12.75"/>
  <cols>
    <col min="1" max="1" width="2.375" style="10" customWidth="1"/>
    <col min="2" max="2" width="75.25390625" style="10" customWidth="1"/>
    <col min="3" max="3" width="20.75390625" style="10" customWidth="1"/>
    <col min="4" max="4" width="36.25390625" style="10" customWidth="1"/>
    <col min="5" max="254" width="8.875" style="10" customWidth="1"/>
    <col min="255" max="255" width="2.375" style="10" customWidth="1"/>
    <col min="256" max="16384" width="64.625" style="10" customWidth="1"/>
  </cols>
  <sheetData>
    <row r="1" spans="1:254" ht="15.75">
      <c r="A1" s="11"/>
      <c r="B1" s="11" t="s">
        <v>381</v>
      </c>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1"/>
      <c r="AZ1" s="11"/>
      <c r="BA1" s="11"/>
      <c r="BB1" s="11"/>
      <c r="BC1" s="11"/>
      <c r="BD1" s="11"/>
      <c r="BE1" s="11"/>
      <c r="BF1" s="11"/>
      <c r="BG1" s="11"/>
      <c r="BH1" s="11"/>
      <c r="BI1" s="11"/>
      <c r="BJ1" s="11"/>
      <c r="BK1" s="11"/>
      <c r="BL1" s="11"/>
      <c r="BM1" s="11"/>
      <c r="BN1" s="11"/>
      <c r="BO1" s="11"/>
      <c r="BP1" s="11"/>
      <c r="BQ1" s="11"/>
      <c r="BR1" s="11"/>
      <c r="BS1" s="11"/>
      <c r="BT1" s="11"/>
      <c r="BU1" s="11"/>
      <c r="BV1" s="11"/>
      <c r="BW1" s="11"/>
      <c r="BX1" s="11"/>
      <c r="BY1" s="11"/>
      <c r="BZ1" s="11"/>
      <c r="CA1" s="11"/>
      <c r="CB1" s="11"/>
      <c r="CC1" s="11"/>
      <c r="CD1" s="11"/>
      <c r="CE1" s="11"/>
      <c r="CF1" s="11"/>
      <c r="CG1" s="11"/>
      <c r="CH1" s="11"/>
      <c r="CI1" s="11"/>
      <c r="CJ1" s="11"/>
      <c r="CK1" s="11"/>
      <c r="CL1" s="11"/>
      <c r="CM1" s="11"/>
      <c r="CN1" s="11"/>
      <c r="CO1" s="11"/>
      <c r="CP1" s="11"/>
      <c r="CQ1" s="11"/>
      <c r="CR1" s="11"/>
      <c r="CS1" s="11"/>
      <c r="CT1" s="11"/>
      <c r="CU1" s="11"/>
      <c r="CV1" s="11"/>
      <c r="CW1" s="11"/>
      <c r="CX1" s="11"/>
      <c r="CY1" s="11"/>
      <c r="CZ1" s="11"/>
      <c r="DA1" s="11"/>
      <c r="DB1" s="11"/>
      <c r="DC1" s="11"/>
      <c r="DD1" s="11"/>
      <c r="DE1" s="11"/>
      <c r="DF1" s="11"/>
      <c r="DG1" s="11"/>
      <c r="DH1" s="11"/>
      <c r="DI1" s="11"/>
      <c r="DJ1" s="11"/>
      <c r="DK1" s="11"/>
      <c r="DL1" s="11"/>
      <c r="DM1" s="11"/>
      <c r="DN1" s="11"/>
      <c r="DO1" s="11"/>
      <c r="DP1" s="11"/>
      <c r="DQ1" s="11"/>
      <c r="DR1" s="11"/>
      <c r="DS1" s="11"/>
      <c r="DT1" s="11"/>
      <c r="DU1" s="11"/>
      <c r="DV1" s="11"/>
      <c r="DW1" s="11"/>
      <c r="DX1" s="11"/>
      <c r="DY1" s="11"/>
      <c r="DZ1" s="11"/>
      <c r="EA1" s="11"/>
      <c r="EB1" s="11"/>
      <c r="EC1" s="11"/>
      <c r="ED1" s="11"/>
      <c r="EE1" s="11"/>
      <c r="EF1" s="11"/>
      <c r="EG1" s="11"/>
      <c r="EH1" s="11"/>
      <c r="EI1" s="11"/>
      <c r="EJ1" s="11"/>
      <c r="EK1" s="11"/>
      <c r="EL1" s="11"/>
      <c r="EM1" s="11"/>
      <c r="EN1" s="11"/>
      <c r="EO1" s="11"/>
      <c r="EP1" s="11"/>
      <c r="EQ1" s="11"/>
      <c r="ER1" s="11"/>
      <c r="ES1" s="11"/>
      <c r="ET1" s="11"/>
      <c r="EU1" s="11"/>
      <c r="EV1" s="11"/>
      <c r="EW1" s="11"/>
      <c r="EX1" s="11"/>
      <c r="EY1" s="11"/>
      <c r="EZ1" s="11"/>
      <c r="FA1" s="11"/>
      <c r="FB1" s="11"/>
      <c r="FC1" s="11"/>
      <c r="FD1" s="11"/>
      <c r="FE1" s="11"/>
      <c r="FF1" s="11"/>
      <c r="FG1" s="11"/>
      <c r="FH1" s="11"/>
      <c r="FI1" s="11"/>
      <c r="FJ1" s="11"/>
      <c r="FK1" s="11"/>
      <c r="FL1" s="11"/>
      <c r="FM1" s="11"/>
      <c r="FN1" s="11"/>
      <c r="FO1" s="11"/>
      <c r="FP1" s="11"/>
      <c r="FQ1" s="11"/>
      <c r="FR1" s="11"/>
      <c r="FS1" s="11"/>
      <c r="FT1" s="11"/>
      <c r="FU1" s="11"/>
      <c r="FV1" s="11"/>
      <c r="FW1" s="11"/>
      <c r="FX1" s="11"/>
      <c r="FY1" s="11"/>
      <c r="FZ1" s="11"/>
      <c r="GA1" s="11"/>
      <c r="GB1" s="11"/>
      <c r="GC1" s="11"/>
      <c r="GD1" s="11"/>
      <c r="GE1" s="11"/>
      <c r="GF1" s="11"/>
      <c r="GG1" s="11"/>
      <c r="GH1" s="11"/>
      <c r="GI1" s="11"/>
      <c r="GJ1" s="11"/>
      <c r="GK1" s="11"/>
      <c r="GL1" s="11"/>
      <c r="GM1" s="11"/>
      <c r="GN1" s="11"/>
      <c r="GO1" s="11"/>
      <c r="GP1" s="11"/>
      <c r="GQ1" s="11"/>
      <c r="GR1" s="11"/>
      <c r="GS1" s="11"/>
      <c r="GT1" s="11"/>
      <c r="GU1" s="11"/>
      <c r="GV1" s="11"/>
      <c r="GW1" s="11"/>
      <c r="GX1" s="11"/>
      <c r="GY1" s="11"/>
      <c r="GZ1" s="11"/>
      <c r="HA1" s="11"/>
      <c r="HB1" s="11"/>
      <c r="HC1" s="11"/>
      <c r="HD1" s="11"/>
      <c r="HE1" s="11"/>
      <c r="HF1" s="11"/>
      <c r="HG1" s="11"/>
      <c r="HH1" s="11"/>
      <c r="HI1" s="11"/>
      <c r="HJ1" s="11"/>
      <c r="HK1" s="11"/>
      <c r="HL1" s="11"/>
      <c r="HM1" s="11"/>
      <c r="HN1" s="11"/>
      <c r="HO1" s="11"/>
      <c r="HP1" s="11"/>
      <c r="HQ1" s="11"/>
      <c r="HR1" s="11"/>
      <c r="HS1" s="11"/>
      <c r="HT1" s="11"/>
      <c r="HU1" s="11"/>
      <c r="HV1" s="11"/>
      <c r="HW1" s="11"/>
      <c r="HX1" s="11"/>
      <c r="HY1" s="11"/>
      <c r="HZ1" s="11"/>
      <c r="IA1" s="11"/>
      <c r="IB1" s="11"/>
      <c r="IC1" s="11"/>
      <c r="ID1" s="11"/>
      <c r="IE1" s="11"/>
      <c r="IF1" s="11"/>
      <c r="IG1" s="11"/>
      <c r="IH1" s="11"/>
      <c r="II1" s="11"/>
      <c r="IJ1" s="11"/>
      <c r="IK1" s="11"/>
      <c r="IL1" s="11"/>
      <c r="IM1" s="11"/>
      <c r="IN1" s="11"/>
      <c r="IO1" s="11"/>
      <c r="IP1" s="11"/>
      <c r="IQ1" s="11"/>
      <c r="IR1" s="11"/>
      <c r="IS1" s="11"/>
      <c r="IT1" s="11"/>
    </row>
    <row r="2" spans="1:254" ht="15.75">
      <c r="A2" s="11"/>
      <c r="B2" s="11" t="s">
        <v>266</v>
      </c>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c r="AJ2" s="11"/>
      <c r="AK2" s="11"/>
      <c r="AL2" s="11"/>
      <c r="AM2" s="11"/>
      <c r="AN2" s="11"/>
      <c r="AO2" s="11"/>
      <c r="AP2" s="11"/>
      <c r="AQ2" s="11"/>
      <c r="AR2" s="11"/>
      <c r="AS2" s="11"/>
      <c r="AT2" s="11"/>
      <c r="AU2" s="11"/>
      <c r="AV2" s="11"/>
      <c r="AW2" s="11"/>
      <c r="AX2" s="11"/>
      <c r="AY2" s="11"/>
      <c r="AZ2" s="11"/>
      <c r="BA2" s="11"/>
      <c r="BB2" s="11"/>
      <c r="BC2" s="11"/>
      <c r="BD2" s="11"/>
      <c r="BE2" s="11"/>
      <c r="BF2" s="11"/>
      <c r="BG2" s="11"/>
      <c r="BH2" s="11"/>
      <c r="BI2" s="11"/>
      <c r="BJ2" s="11"/>
      <c r="BK2" s="11"/>
      <c r="BL2" s="11"/>
      <c r="BM2" s="11"/>
      <c r="BN2" s="11"/>
      <c r="BO2" s="11"/>
      <c r="BP2" s="11"/>
      <c r="BQ2" s="11"/>
      <c r="BR2" s="11"/>
      <c r="BS2" s="11"/>
      <c r="BT2" s="11"/>
      <c r="BU2" s="11"/>
      <c r="BV2" s="11"/>
      <c r="BW2" s="11"/>
      <c r="BX2" s="11"/>
      <c r="BY2" s="11"/>
      <c r="BZ2" s="11"/>
      <c r="CA2" s="11"/>
      <c r="CB2" s="11"/>
      <c r="CC2" s="11"/>
      <c r="CD2" s="11"/>
      <c r="CE2" s="11"/>
      <c r="CF2" s="11"/>
      <c r="CG2" s="11"/>
      <c r="CH2" s="11"/>
      <c r="CI2" s="11"/>
      <c r="CJ2" s="11"/>
      <c r="CK2" s="11"/>
      <c r="CL2" s="11"/>
      <c r="CM2" s="11"/>
      <c r="CN2" s="11"/>
      <c r="CO2" s="11"/>
      <c r="CP2" s="11"/>
      <c r="CQ2" s="11"/>
      <c r="CR2" s="11"/>
      <c r="CS2" s="11"/>
      <c r="CT2" s="11"/>
      <c r="CU2" s="11"/>
      <c r="CV2" s="11"/>
      <c r="CW2" s="11"/>
      <c r="CX2" s="11"/>
      <c r="CY2" s="11"/>
      <c r="CZ2" s="11"/>
      <c r="DA2" s="11"/>
      <c r="DB2" s="11"/>
      <c r="DC2" s="11"/>
      <c r="DD2" s="11"/>
      <c r="DE2" s="11"/>
      <c r="DF2" s="11"/>
      <c r="DG2" s="11"/>
      <c r="DH2" s="11"/>
      <c r="DI2" s="11"/>
      <c r="DJ2" s="11"/>
      <c r="DK2" s="11"/>
      <c r="DL2" s="11"/>
      <c r="DM2" s="11"/>
      <c r="DN2" s="11"/>
      <c r="DO2" s="11"/>
      <c r="DP2" s="11"/>
      <c r="DQ2" s="11"/>
      <c r="DR2" s="11"/>
      <c r="DS2" s="11"/>
      <c r="DT2" s="11"/>
      <c r="DU2" s="11"/>
      <c r="DV2" s="11"/>
      <c r="DW2" s="11"/>
      <c r="DX2" s="11"/>
      <c r="DY2" s="11"/>
      <c r="DZ2" s="11"/>
      <c r="EA2" s="11"/>
      <c r="EB2" s="11"/>
      <c r="EC2" s="11"/>
      <c r="ED2" s="11"/>
      <c r="EE2" s="11"/>
      <c r="EF2" s="11"/>
      <c r="EG2" s="11"/>
      <c r="EH2" s="11"/>
      <c r="EI2" s="11"/>
      <c r="EJ2" s="11"/>
      <c r="EK2" s="11"/>
      <c r="EL2" s="11"/>
      <c r="EM2" s="11"/>
      <c r="EN2" s="11"/>
      <c r="EO2" s="11"/>
      <c r="EP2" s="11"/>
      <c r="EQ2" s="11"/>
      <c r="ER2" s="11"/>
      <c r="ES2" s="11"/>
      <c r="ET2" s="11"/>
      <c r="EU2" s="11"/>
      <c r="EV2" s="11"/>
      <c r="EW2" s="11"/>
      <c r="EX2" s="11"/>
      <c r="EY2" s="11"/>
      <c r="EZ2" s="11"/>
      <c r="FA2" s="11"/>
      <c r="FB2" s="11"/>
      <c r="FC2" s="11"/>
      <c r="FD2" s="11"/>
      <c r="FE2" s="11"/>
      <c r="FF2" s="11"/>
      <c r="FG2" s="11"/>
      <c r="FH2" s="11"/>
      <c r="FI2" s="11"/>
      <c r="FJ2" s="11"/>
      <c r="FK2" s="11"/>
      <c r="FL2" s="11"/>
      <c r="FM2" s="11"/>
      <c r="FN2" s="11"/>
      <c r="FO2" s="11"/>
      <c r="FP2" s="11"/>
      <c r="FQ2" s="11"/>
      <c r="FR2" s="11"/>
      <c r="FS2" s="11"/>
      <c r="FT2" s="11"/>
      <c r="FU2" s="11"/>
      <c r="FV2" s="11"/>
      <c r="FW2" s="11"/>
      <c r="FX2" s="11"/>
      <c r="FY2" s="11"/>
      <c r="FZ2" s="11"/>
      <c r="GA2" s="11"/>
      <c r="GB2" s="11"/>
      <c r="GC2" s="11"/>
      <c r="GD2" s="11"/>
      <c r="GE2" s="11"/>
      <c r="GF2" s="11"/>
      <c r="GG2" s="11"/>
      <c r="GH2" s="11"/>
      <c r="GI2" s="11"/>
      <c r="GJ2" s="11"/>
      <c r="GK2" s="11"/>
      <c r="GL2" s="11"/>
      <c r="GM2" s="11"/>
      <c r="GN2" s="11"/>
      <c r="GO2" s="11"/>
      <c r="GP2" s="11"/>
      <c r="GQ2" s="11"/>
      <c r="GR2" s="11"/>
      <c r="GS2" s="11"/>
      <c r="GT2" s="11"/>
      <c r="GU2" s="11"/>
      <c r="GV2" s="11"/>
      <c r="GW2" s="11"/>
      <c r="GX2" s="11"/>
      <c r="GY2" s="11"/>
      <c r="GZ2" s="11"/>
      <c r="HA2" s="11"/>
      <c r="HB2" s="11"/>
      <c r="HC2" s="11"/>
      <c r="HD2" s="11"/>
      <c r="HE2" s="11"/>
      <c r="HF2" s="11"/>
      <c r="HG2" s="11"/>
      <c r="HH2" s="11"/>
      <c r="HI2" s="11"/>
      <c r="HJ2" s="11"/>
      <c r="HK2" s="11"/>
      <c r="HL2" s="11"/>
      <c r="HM2" s="11"/>
      <c r="HN2" s="11"/>
      <c r="HO2" s="11"/>
      <c r="HP2" s="11"/>
      <c r="HQ2" s="11"/>
      <c r="HR2" s="11"/>
      <c r="HS2" s="11"/>
      <c r="HT2" s="11"/>
      <c r="HU2" s="11"/>
      <c r="HV2" s="11"/>
      <c r="HW2" s="11"/>
      <c r="HX2" s="11"/>
      <c r="HY2" s="11"/>
      <c r="HZ2" s="11"/>
      <c r="IA2" s="11"/>
      <c r="IB2" s="11"/>
      <c r="IC2" s="11"/>
      <c r="ID2" s="11"/>
      <c r="IE2" s="11"/>
      <c r="IF2" s="11"/>
      <c r="IG2" s="11"/>
      <c r="IH2" s="11"/>
      <c r="II2" s="11"/>
      <c r="IJ2" s="11"/>
      <c r="IK2" s="11"/>
      <c r="IL2" s="11"/>
      <c r="IM2" s="11"/>
      <c r="IN2" s="11"/>
      <c r="IO2" s="11"/>
      <c r="IP2" s="11"/>
      <c r="IQ2" s="11"/>
      <c r="IR2" s="11"/>
      <c r="IS2" s="11"/>
      <c r="IT2" s="11"/>
    </row>
    <row r="3" ht="15.75">
      <c r="B3" s="11" t="s">
        <v>271</v>
      </c>
    </row>
    <row r="5" ht="15.75">
      <c r="C5" s="23" t="s">
        <v>150</v>
      </c>
    </row>
    <row r="6" spans="2:3" ht="15.75">
      <c r="B6" s="1"/>
      <c r="C6" s="24" t="s">
        <v>366</v>
      </c>
    </row>
    <row r="7" spans="2:3" ht="15.75">
      <c r="B7" s="14" t="s">
        <v>367</v>
      </c>
      <c r="C7" s="31" t="s">
        <v>189</v>
      </c>
    </row>
    <row r="8" spans="2:3" ht="15.75">
      <c r="B8" s="3" t="s">
        <v>190</v>
      </c>
      <c r="C8" s="31" t="s">
        <v>8</v>
      </c>
    </row>
    <row r="9" spans="2:3" ht="15.75">
      <c r="B9" s="129" t="s">
        <v>192</v>
      </c>
      <c r="C9" s="1"/>
    </row>
    <row r="10" spans="2:6" ht="15.75">
      <c r="B10" s="6" t="s">
        <v>572</v>
      </c>
      <c r="C10" s="78">
        <v>2000</v>
      </c>
      <c r="D10" s="558"/>
      <c r="E10" s="559"/>
      <c r="F10" s="560"/>
    </row>
    <row r="11" spans="2:6" ht="15.75">
      <c r="B11" s="6" t="s">
        <v>573</v>
      </c>
      <c r="C11" s="78">
        <v>990</v>
      </c>
      <c r="E11" s="559"/>
      <c r="F11" s="560"/>
    </row>
    <row r="12" spans="2:6" ht="15.75">
      <c r="B12" s="6" t="s">
        <v>574</v>
      </c>
      <c r="C12" s="78">
        <v>1600</v>
      </c>
      <c r="E12" s="559"/>
      <c r="F12" s="560"/>
    </row>
    <row r="13" spans="2:8" ht="15.75">
      <c r="B13" s="6" t="s">
        <v>807</v>
      </c>
      <c r="C13" s="78">
        <v>2500</v>
      </c>
      <c r="D13" s="561"/>
      <c r="E13" s="559"/>
      <c r="F13" s="560"/>
      <c r="G13" s="560"/>
      <c r="H13" s="560"/>
    </row>
    <row r="14" spans="2:8" ht="15.75">
      <c r="B14" s="6" t="s">
        <v>808</v>
      </c>
      <c r="C14" s="78">
        <v>1700</v>
      </c>
      <c r="D14" s="561"/>
      <c r="E14" s="559"/>
      <c r="F14" s="560"/>
      <c r="G14" s="560"/>
      <c r="H14" s="560"/>
    </row>
    <row r="15" spans="2:8" ht="15.75">
      <c r="B15" s="6" t="s">
        <v>809</v>
      </c>
      <c r="C15" s="78">
        <v>520</v>
      </c>
      <c r="D15" s="77"/>
      <c r="E15" s="559"/>
      <c r="F15" s="560"/>
      <c r="G15" s="560"/>
      <c r="H15" s="560"/>
    </row>
    <row r="16" spans="2:8" ht="15.75">
      <c r="B16" s="6" t="s">
        <v>810</v>
      </c>
      <c r="C16" s="78">
        <v>990</v>
      </c>
      <c r="D16" s="562"/>
      <c r="E16" s="559"/>
      <c r="F16" s="560"/>
      <c r="G16" s="560"/>
      <c r="H16" s="560"/>
    </row>
    <row r="17" spans="2:8" ht="15.75">
      <c r="B17" s="127" t="s">
        <v>811</v>
      </c>
      <c r="C17" s="140">
        <v>2500</v>
      </c>
      <c r="D17" s="562"/>
      <c r="E17" s="559"/>
      <c r="F17" s="560"/>
      <c r="G17" s="560"/>
      <c r="H17" s="560"/>
    </row>
    <row r="18" spans="2:8" ht="15.75">
      <c r="B18" s="563" t="s">
        <v>353</v>
      </c>
      <c r="C18" s="78"/>
      <c r="D18" s="560"/>
      <c r="E18" s="559"/>
      <c r="F18" s="560"/>
      <c r="G18" s="560"/>
      <c r="H18" s="560"/>
    </row>
    <row r="19" spans="2:8" ht="15.75">
      <c r="B19" s="6" t="s">
        <v>575</v>
      </c>
      <c r="C19" s="78">
        <v>1100</v>
      </c>
      <c r="D19" s="564"/>
      <c r="E19" s="559"/>
      <c r="F19" s="560"/>
      <c r="G19" s="560"/>
      <c r="H19" s="560"/>
    </row>
    <row r="20" spans="2:8" ht="15.75">
      <c r="B20" s="127" t="s">
        <v>576</v>
      </c>
      <c r="C20" s="140">
        <v>1500</v>
      </c>
      <c r="D20" s="564"/>
      <c r="E20" s="559"/>
      <c r="F20" s="560"/>
      <c r="G20" s="560"/>
      <c r="H20" s="560"/>
    </row>
    <row r="21" spans="2:8" ht="15.75">
      <c r="B21" s="563" t="s">
        <v>133</v>
      </c>
      <c r="C21" s="565"/>
      <c r="D21" s="560"/>
      <c r="E21" s="559"/>
      <c r="F21" s="560"/>
      <c r="G21" s="560"/>
      <c r="H21" s="560"/>
    </row>
    <row r="22" spans="2:8" ht="15.75">
      <c r="B22" s="6" t="s">
        <v>812</v>
      </c>
      <c r="C22" s="78">
        <v>670</v>
      </c>
      <c r="D22" s="562"/>
      <c r="E22" s="559"/>
      <c r="F22" s="560"/>
      <c r="G22" s="560"/>
      <c r="H22" s="560"/>
    </row>
    <row r="23" spans="2:8" ht="15.75">
      <c r="B23" s="6" t="s">
        <v>813</v>
      </c>
      <c r="C23" s="78">
        <v>500</v>
      </c>
      <c r="D23" s="562"/>
      <c r="E23" s="559"/>
      <c r="F23" s="560"/>
      <c r="G23" s="560"/>
      <c r="H23" s="560"/>
    </row>
    <row r="24" spans="2:8" ht="15.75">
      <c r="B24" s="6" t="s">
        <v>814</v>
      </c>
      <c r="C24" s="78">
        <v>840</v>
      </c>
      <c r="D24" s="562"/>
      <c r="E24" s="559"/>
      <c r="F24" s="560"/>
      <c r="G24" s="560"/>
      <c r="H24" s="560"/>
    </row>
    <row r="25" spans="2:8" ht="15.75">
      <c r="B25" s="6" t="s">
        <v>815</v>
      </c>
      <c r="C25" s="78">
        <v>600</v>
      </c>
      <c r="D25" s="566"/>
      <c r="E25" s="559"/>
      <c r="F25" s="560"/>
      <c r="G25" s="560"/>
      <c r="H25" s="560"/>
    </row>
    <row r="26" spans="2:8" ht="15.75">
      <c r="B26" s="6" t="s">
        <v>816</v>
      </c>
      <c r="C26" s="78">
        <v>800</v>
      </c>
      <c r="D26" s="566"/>
      <c r="E26" s="559"/>
      <c r="F26" s="560"/>
      <c r="G26" s="560"/>
      <c r="H26" s="560"/>
    </row>
    <row r="27" spans="2:8" ht="15.75">
      <c r="B27" s="6" t="s">
        <v>817</v>
      </c>
      <c r="C27" s="78">
        <v>510</v>
      </c>
      <c r="D27" s="562"/>
      <c r="E27" s="559"/>
      <c r="F27" s="560"/>
      <c r="G27" s="560"/>
      <c r="H27" s="560"/>
    </row>
    <row r="28" spans="2:8" ht="15.75">
      <c r="B28" s="6" t="s">
        <v>818</v>
      </c>
      <c r="C28" s="78">
        <v>570</v>
      </c>
      <c r="D28" s="562"/>
      <c r="E28" s="559"/>
      <c r="F28" s="560"/>
      <c r="G28" s="560"/>
      <c r="H28" s="560"/>
    </row>
    <row r="29" spans="2:8" ht="15.75">
      <c r="B29" s="6" t="s">
        <v>819</v>
      </c>
      <c r="C29" s="78">
        <v>290</v>
      </c>
      <c r="D29" s="562"/>
      <c r="E29" s="559"/>
      <c r="F29" s="560"/>
      <c r="G29" s="560"/>
      <c r="H29" s="560"/>
    </row>
    <row r="30" spans="2:8" ht="15.75">
      <c r="B30" s="567" t="s">
        <v>820</v>
      </c>
      <c r="C30" s="78">
        <v>840</v>
      </c>
      <c r="D30" s="562"/>
      <c r="E30" s="559"/>
      <c r="F30" s="560"/>
      <c r="G30" s="560"/>
      <c r="H30" s="560"/>
    </row>
    <row r="31" spans="2:5" ht="15.75">
      <c r="B31" s="6" t="s">
        <v>821</v>
      </c>
      <c r="C31" s="78">
        <v>2387</v>
      </c>
      <c r="D31" s="562"/>
      <c r="E31" s="324"/>
    </row>
    <row r="32" spans="2:5" ht="15.75">
      <c r="B32" s="6" t="s">
        <v>822</v>
      </c>
      <c r="C32" s="78">
        <v>2629</v>
      </c>
      <c r="D32" s="562"/>
      <c r="E32" s="324"/>
    </row>
    <row r="33" spans="2:5" ht="33" customHeight="1">
      <c r="B33" s="450" t="s">
        <v>823</v>
      </c>
      <c r="C33" s="78">
        <v>881</v>
      </c>
      <c r="D33" s="562"/>
      <c r="E33" s="324"/>
    </row>
    <row r="34" spans="2:5" ht="31.5">
      <c r="B34" s="450" t="s">
        <v>824</v>
      </c>
      <c r="C34" s="78">
        <v>1404</v>
      </c>
      <c r="D34" s="562"/>
      <c r="E34" s="324"/>
    </row>
    <row r="35" spans="2:5" ht="15.75">
      <c r="B35" s="450" t="s">
        <v>825</v>
      </c>
      <c r="C35" s="78">
        <v>775</v>
      </c>
      <c r="D35" s="562"/>
      <c r="E35" s="324"/>
    </row>
    <row r="36" spans="2:4" ht="22.5" customHeight="1">
      <c r="B36" s="451" t="s">
        <v>826</v>
      </c>
      <c r="C36" s="124">
        <v>718.4</v>
      </c>
      <c r="D36" s="562"/>
    </row>
    <row r="37" spans="2:4" ht="15.75">
      <c r="B37" s="11" t="s">
        <v>369</v>
      </c>
      <c r="D37" s="566"/>
    </row>
    <row r="38" spans="2:4" ht="48.75" customHeight="1">
      <c r="B38" s="696" t="s">
        <v>827</v>
      </c>
      <c r="C38" s="696"/>
      <c r="D38" s="568"/>
    </row>
    <row r="39" spans="2:4" ht="66" customHeight="1">
      <c r="B39" s="697" t="s">
        <v>828</v>
      </c>
      <c r="C39" s="697"/>
      <c r="D39" s="568"/>
    </row>
    <row r="40" spans="2:4" ht="60.75" customHeight="1">
      <c r="B40" s="695" t="s">
        <v>829</v>
      </c>
      <c r="C40" s="695"/>
      <c r="D40" s="568"/>
    </row>
    <row r="41" spans="2:3" ht="15.75">
      <c r="B41" s="34"/>
      <c r="C41" s="230"/>
    </row>
    <row r="42" spans="2:3" ht="15.75">
      <c r="B42" s="34"/>
      <c r="C42" s="230"/>
    </row>
    <row r="43" spans="2:3" ht="15.75">
      <c r="B43" s="230"/>
      <c r="C43" s="230"/>
    </row>
    <row r="44" spans="2:3" ht="15.75">
      <c r="B44" s="230"/>
      <c r="C44" s="230"/>
    </row>
    <row r="45" spans="2:3" ht="15.75">
      <c r="B45" s="230"/>
      <c r="C45" s="230"/>
    </row>
    <row r="48" spans="2:3" ht="15.75">
      <c r="B48" s="325"/>
      <c r="C48" s="316"/>
    </row>
    <row r="49" spans="2:3" ht="15.75">
      <c r="B49" s="326"/>
      <c r="C49" s="317"/>
    </row>
    <row r="50" spans="1:254" s="170" customFormat="1" ht="15.75">
      <c r="A50" s="10"/>
      <c r="B50" s="326"/>
      <c r="C50" s="318"/>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c r="AR50" s="10"/>
      <c r="AS50" s="10"/>
      <c r="AT50" s="10"/>
      <c r="AU50" s="10"/>
      <c r="AV50" s="10"/>
      <c r="AW50" s="10"/>
      <c r="AX50" s="10"/>
      <c r="AY50" s="10"/>
      <c r="AZ50" s="10"/>
      <c r="BA50" s="10"/>
      <c r="BB50" s="10"/>
      <c r="BC50" s="10"/>
      <c r="BD50" s="10"/>
      <c r="BE50" s="10"/>
      <c r="BF50" s="10"/>
      <c r="BG50" s="10"/>
      <c r="BH50" s="10"/>
      <c r="BI50" s="10"/>
      <c r="BJ50" s="10"/>
      <c r="BK50" s="10"/>
      <c r="BL50" s="10"/>
      <c r="BM50" s="10"/>
      <c r="BN50" s="10"/>
      <c r="BO50" s="10"/>
      <c r="BP50" s="10"/>
      <c r="BQ50" s="10"/>
      <c r="BR50" s="10"/>
      <c r="BS50" s="10"/>
      <c r="BT50" s="10"/>
      <c r="BU50" s="10"/>
      <c r="BV50" s="10"/>
      <c r="BW50" s="10"/>
      <c r="BX50" s="10"/>
      <c r="BY50" s="10"/>
      <c r="BZ50" s="10"/>
      <c r="CA50" s="10"/>
      <c r="CB50" s="10"/>
      <c r="CC50" s="10"/>
      <c r="CD50" s="10"/>
      <c r="CE50" s="10"/>
      <c r="CF50" s="10"/>
      <c r="CG50" s="10"/>
      <c r="CH50" s="10"/>
      <c r="CI50" s="10"/>
      <c r="CJ50" s="10"/>
      <c r="CK50" s="10"/>
      <c r="CL50" s="10"/>
      <c r="CM50" s="10"/>
      <c r="CN50" s="10"/>
      <c r="CO50" s="10"/>
      <c r="CP50" s="10"/>
      <c r="CQ50" s="10"/>
      <c r="CR50" s="10"/>
      <c r="CS50" s="10"/>
      <c r="CT50" s="10"/>
      <c r="CU50" s="10"/>
      <c r="CV50" s="10"/>
      <c r="CW50" s="10"/>
      <c r="CX50" s="10"/>
      <c r="CY50" s="10"/>
      <c r="CZ50" s="10"/>
      <c r="DA50" s="10"/>
      <c r="DB50" s="10"/>
      <c r="DC50" s="10"/>
      <c r="DD50" s="10"/>
      <c r="DE50" s="10"/>
      <c r="DF50" s="10"/>
      <c r="DG50" s="10"/>
      <c r="DH50" s="10"/>
      <c r="DI50" s="10"/>
      <c r="DJ50" s="10"/>
      <c r="DK50" s="10"/>
      <c r="DL50" s="10"/>
      <c r="DM50" s="10"/>
      <c r="DN50" s="10"/>
      <c r="DO50" s="10"/>
      <c r="DP50" s="10"/>
      <c r="DQ50" s="10"/>
      <c r="DR50" s="10"/>
      <c r="DS50" s="10"/>
      <c r="DT50" s="10"/>
      <c r="DU50" s="10"/>
      <c r="DV50" s="10"/>
      <c r="DW50" s="10"/>
      <c r="DX50" s="10"/>
      <c r="DY50" s="10"/>
      <c r="DZ50" s="10"/>
      <c r="EA50" s="10"/>
      <c r="EB50" s="10"/>
      <c r="EC50" s="10"/>
      <c r="ED50" s="10"/>
      <c r="EE50" s="10"/>
      <c r="EF50" s="10"/>
      <c r="EG50" s="10"/>
      <c r="EH50" s="10"/>
      <c r="EI50" s="10"/>
      <c r="EJ50" s="10"/>
      <c r="EK50" s="10"/>
      <c r="EL50" s="10"/>
      <c r="EM50" s="10"/>
      <c r="EN50" s="10"/>
      <c r="EO50" s="10"/>
      <c r="EP50" s="10"/>
      <c r="EQ50" s="10"/>
      <c r="ER50" s="10"/>
      <c r="ES50" s="10"/>
      <c r="ET50" s="10"/>
      <c r="EU50" s="10"/>
      <c r="EV50" s="10"/>
      <c r="EW50" s="10"/>
      <c r="EX50" s="10"/>
      <c r="EY50" s="10"/>
      <c r="EZ50" s="10"/>
      <c r="FA50" s="10"/>
      <c r="FB50" s="10"/>
      <c r="FC50" s="10"/>
      <c r="FD50" s="10"/>
      <c r="FE50" s="10"/>
      <c r="FF50" s="10"/>
      <c r="FG50" s="10"/>
      <c r="FH50" s="10"/>
      <c r="FI50" s="10"/>
      <c r="FJ50" s="10"/>
      <c r="FK50" s="10"/>
      <c r="FL50" s="10"/>
      <c r="FM50" s="10"/>
      <c r="FN50" s="10"/>
      <c r="FO50" s="10"/>
      <c r="FP50" s="10"/>
      <c r="FQ50" s="10"/>
      <c r="FR50" s="10"/>
      <c r="FS50" s="10"/>
      <c r="FT50" s="10"/>
      <c r="FU50" s="10"/>
      <c r="FV50" s="10"/>
      <c r="FW50" s="10"/>
      <c r="FX50" s="10"/>
      <c r="FY50" s="10"/>
      <c r="FZ50" s="10"/>
      <c r="GA50" s="10"/>
      <c r="GB50" s="10"/>
      <c r="GC50" s="10"/>
      <c r="GD50" s="10"/>
      <c r="GE50" s="10"/>
      <c r="GF50" s="10"/>
      <c r="GG50" s="10"/>
      <c r="GH50" s="10"/>
      <c r="GI50" s="10"/>
      <c r="GJ50" s="10"/>
      <c r="GK50" s="10"/>
      <c r="GL50" s="10"/>
      <c r="GM50" s="10"/>
      <c r="GN50" s="10"/>
      <c r="GO50" s="10"/>
      <c r="GP50" s="10"/>
      <c r="GQ50" s="10"/>
      <c r="GR50" s="10"/>
      <c r="GS50" s="10"/>
      <c r="GT50" s="10"/>
      <c r="GU50" s="10"/>
      <c r="GV50" s="10"/>
      <c r="GW50" s="10"/>
      <c r="GX50" s="10"/>
      <c r="GY50" s="10"/>
      <c r="GZ50" s="10"/>
      <c r="HA50" s="10"/>
      <c r="HB50" s="10"/>
      <c r="HC50" s="10"/>
      <c r="HD50" s="10"/>
      <c r="HE50" s="10"/>
      <c r="HF50" s="10"/>
      <c r="HG50" s="10"/>
      <c r="HH50" s="10"/>
      <c r="HI50" s="10"/>
      <c r="HJ50" s="10"/>
      <c r="HK50" s="10"/>
      <c r="HL50" s="10"/>
      <c r="HM50" s="10"/>
      <c r="HN50" s="10"/>
      <c r="HO50" s="10"/>
      <c r="HP50" s="10"/>
      <c r="HQ50" s="10"/>
      <c r="HR50" s="10"/>
      <c r="HS50" s="10"/>
      <c r="HT50" s="10"/>
      <c r="HU50" s="10"/>
      <c r="HV50" s="10"/>
      <c r="HW50" s="10"/>
      <c r="HX50" s="10"/>
      <c r="HY50" s="10"/>
      <c r="HZ50" s="10"/>
      <c r="IA50" s="10"/>
      <c r="IB50" s="10"/>
      <c r="IC50" s="10"/>
      <c r="ID50" s="10"/>
      <c r="IE50" s="10"/>
      <c r="IF50" s="10"/>
      <c r="IG50" s="10"/>
      <c r="IH50" s="10"/>
      <c r="II50" s="10"/>
      <c r="IJ50" s="10"/>
      <c r="IK50" s="10"/>
      <c r="IL50" s="10"/>
      <c r="IM50" s="10"/>
      <c r="IN50" s="10"/>
      <c r="IO50" s="10"/>
      <c r="IP50" s="10"/>
      <c r="IQ50" s="10"/>
      <c r="IR50" s="10"/>
      <c r="IS50" s="10"/>
      <c r="IT50" s="10"/>
    </row>
    <row r="51" spans="1:254" s="170" customFormat="1" ht="15.75">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c r="AR51" s="10"/>
      <c r="AS51" s="10"/>
      <c r="AT51" s="10"/>
      <c r="AU51" s="10"/>
      <c r="AV51" s="10"/>
      <c r="AW51" s="10"/>
      <c r="AX51" s="10"/>
      <c r="AY51" s="10"/>
      <c r="AZ51" s="10"/>
      <c r="BA51" s="10"/>
      <c r="BB51" s="10"/>
      <c r="BC51" s="10"/>
      <c r="BD51" s="10"/>
      <c r="BE51" s="10"/>
      <c r="BF51" s="10"/>
      <c r="BG51" s="10"/>
      <c r="BH51" s="10"/>
      <c r="BI51" s="10"/>
      <c r="BJ51" s="10"/>
      <c r="BK51" s="10"/>
      <c r="BL51" s="10"/>
      <c r="BM51" s="10"/>
      <c r="BN51" s="10"/>
      <c r="BO51" s="10"/>
      <c r="BP51" s="10"/>
      <c r="BQ51" s="10"/>
      <c r="BR51" s="10"/>
      <c r="BS51" s="10"/>
      <c r="BT51" s="10"/>
      <c r="BU51" s="10"/>
      <c r="BV51" s="10"/>
      <c r="BW51" s="10"/>
      <c r="BX51" s="10"/>
      <c r="BY51" s="10"/>
      <c r="BZ51" s="10"/>
      <c r="CA51" s="10"/>
      <c r="CB51" s="10"/>
      <c r="CC51" s="10"/>
      <c r="CD51" s="10"/>
      <c r="CE51" s="10"/>
      <c r="CF51" s="10"/>
      <c r="CG51" s="10"/>
      <c r="CH51" s="10"/>
      <c r="CI51" s="10"/>
      <c r="CJ51" s="10"/>
      <c r="CK51" s="10"/>
      <c r="CL51" s="10"/>
      <c r="CM51" s="10"/>
      <c r="CN51" s="10"/>
      <c r="CO51" s="10"/>
      <c r="CP51" s="10"/>
      <c r="CQ51" s="10"/>
      <c r="CR51" s="10"/>
      <c r="CS51" s="10"/>
      <c r="CT51" s="10"/>
      <c r="CU51" s="10"/>
      <c r="CV51" s="10"/>
      <c r="CW51" s="10"/>
      <c r="CX51" s="10"/>
      <c r="CY51" s="10"/>
      <c r="CZ51" s="10"/>
      <c r="DA51" s="10"/>
      <c r="DB51" s="10"/>
      <c r="DC51" s="10"/>
      <c r="DD51" s="10"/>
      <c r="DE51" s="10"/>
      <c r="DF51" s="10"/>
      <c r="DG51" s="10"/>
      <c r="DH51" s="10"/>
      <c r="DI51" s="10"/>
      <c r="DJ51" s="10"/>
      <c r="DK51" s="10"/>
      <c r="DL51" s="10"/>
      <c r="DM51" s="10"/>
      <c r="DN51" s="10"/>
      <c r="DO51" s="10"/>
      <c r="DP51" s="10"/>
      <c r="DQ51" s="10"/>
      <c r="DR51" s="10"/>
      <c r="DS51" s="10"/>
      <c r="DT51" s="10"/>
      <c r="DU51" s="10"/>
      <c r="DV51" s="10"/>
      <c r="DW51" s="10"/>
      <c r="DX51" s="10"/>
      <c r="DY51" s="10"/>
      <c r="DZ51" s="10"/>
      <c r="EA51" s="10"/>
      <c r="EB51" s="10"/>
      <c r="EC51" s="10"/>
      <c r="ED51" s="10"/>
      <c r="EE51" s="10"/>
      <c r="EF51" s="10"/>
      <c r="EG51" s="10"/>
      <c r="EH51" s="10"/>
      <c r="EI51" s="10"/>
      <c r="EJ51" s="10"/>
      <c r="EK51" s="10"/>
      <c r="EL51" s="10"/>
      <c r="EM51" s="10"/>
      <c r="EN51" s="10"/>
      <c r="EO51" s="10"/>
      <c r="EP51" s="10"/>
      <c r="EQ51" s="10"/>
      <c r="ER51" s="10"/>
      <c r="ES51" s="10"/>
      <c r="ET51" s="10"/>
      <c r="EU51" s="10"/>
      <c r="EV51" s="10"/>
      <c r="EW51" s="10"/>
      <c r="EX51" s="10"/>
      <c r="EY51" s="10"/>
      <c r="EZ51" s="10"/>
      <c r="FA51" s="10"/>
      <c r="FB51" s="10"/>
      <c r="FC51" s="10"/>
      <c r="FD51" s="10"/>
      <c r="FE51" s="10"/>
      <c r="FF51" s="10"/>
      <c r="FG51" s="10"/>
      <c r="FH51" s="10"/>
      <c r="FI51" s="10"/>
      <c r="FJ51" s="10"/>
      <c r="FK51" s="10"/>
      <c r="FL51" s="10"/>
      <c r="FM51" s="10"/>
      <c r="FN51" s="10"/>
      <c r="FO51" s="10"/>
      <c r="FP51" s="10"/>
      <c r="FQ51" s="10"/>
      <c r="FR51" s="10"/>
      <c r="FS51" s="10"/>
      <c r="FT51" s="10"/>
      <c r="FU51" s="10"/>
      <c r="FV51" s="10"/>
      <c r="FW51" s="10"/>
      <c r="FX51" s="10"/>
      <c r="FY51" s="10"/>
      <c r="FZ51" s="10"/>
      <c r="GA51" s="10"/>
      <c r="GB51" s="10"/>
      <c r="GC51" s="10"/>
      <c r="GD51" s="10"/>
      <c r="GE51" s="10"/>
      <c r="GF51" s="10"/>
      <c r="GG51" s="10"/>
      <c r="GH51" s="10"/>
      <c r="GI51" s="10"/>
      <c r="GJ51" s="10"/>
      <c r="GK51" s="10"/>
      <c r="GL51" s="10"/>
      <c r="GM51" s="10"/>
      <c r="GN51" s="10"/>
      <c r="GO51" s="10"/>
      <c r="GP51" s="10"/>
      <c r="GQ51" s="10"/>
      <c r="GR51" s="10"/>
      <c r="GS51" s="10"/>
      <c r="GT51" s="10"/>
      <c r="GU51" s="10"/>
      <c r="GV51" s="10"/>
      <c r="GW51" s="10"/>
      <c r="GX51" s="10"/>
      <c r="GY51" s="10"/>
      <c r="GZ51" s="10"/>
      <c r="HA51" s="10"/>
      <c r="HB51" s="10"/>
      <c r="HC51" s="10"/>
      <c r="HD51" s="10"/>
      <c r="HE51" s="10"/>
      <c r="HF51" s="10"/>
      <c r="HG51" s="10"/>
      <c r="HH51" s="10"/>
      <c r="HI51" s="10"/>
      <c r="HJ51" s="10"/>
      <c r="HK51" s="10"/>
      <c r="HL51" s="10"/>
      <c r="HM51" s="10"/>
      <c r="HN51" s="10"/>
      <c r="HO51" s="10"/>
      <c r="HP51" s="10"/>
      <c r="HQ51" s="10"/>
      <c r="HR51" s="10"/>
      <c r="HS51" s="10"/>
      <c r="HT51" s="10"/>
      <c r="HU51" s="10"/>
      <c r="HV51" s="10"/>
      <c r="HW51" s="10"/>
      <c r="HX51" s="10"/>
      <c r="HY51" s="10"/>
      <c r="HZ51" s="10"/>
      <c r="IA51" s="10"/>
      <c r="IB51" s="10"/>
      <c r="IC51" s="10"/>
      <c r="ID51" s="10"/>
      <c r="IE51" s="10"/>
      <c r="IF51" s="10"/>
      <c r="IG51" s="10"/>
      <c r="IH51" s="10"/>
      <c r="II51" s="10"/>
      <c r="IJ51" s="10"/>
      <c r="IK51" s="10"/>
      <c r="IL51" s="10"/>
      <c r="IM51" s="10"/>
      <c r="IN51" s="10"/>
      <c r="IO51" s="10"/>
      <c r="IP51" s="10"/>
      <c r="IQ51" s="10"/>
      <c r="IR51" s="10"/>
      <c r="IS51" s="10"/>
      <c r="IT51" s="10"/>
    </row>
    <row r="52" spans="1:254" s="170" customFormat="1" ht="15.75">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c r="AR52" s="10"/>
      <c r="AS52" s="10"/>
      <c r="AT52" s="10"/>
      <c r="AU52" s="10"/>
      <c r="AV52" s="10"/>
      <c r="AW52" s="10"/>
      <c r="AX52" s="10"/>
      <c r="AY52" s="10"/>
      <c r="AZ52" s="10"/>
      <c r="BA52" s="10"/>
      <c r="BB52" s="10"/>
      <c r="BC52" s="10"/>
      <c r="BD52" s="10"/>
      <c r="BE52" s="10"/>
      <c r="BF52" s="10"/>
      <c r="BG52" s="10"/>
      <c r="BH52" s="10"/>
      <c r="BI52" s="10"/>
      <c r="BJ52" s="10"/>
      <c r="BK52" s="10"/>
      <c r="BL52" s="10"/>
      <c r="BM52" s="10"/>
      <c r="BN52" s="10"/>
      <c r="BO52" s="10"/>
      <c r="BP52" s="10"/>
      <c r="BQ52" s="10"/>
      <c r="BR52" s="10"/>
      <c r="BS52" s="10"/>
      <c r="BT52" s="10"/>
      <c r="BU52" s="10"/>
      <c r="BV52" s="10"/>
      <c r="BW52" s="10"/>
      <c r="BX52" s="10"/>
      <c r="BY52" s="10"/>
      <c r="BZ52" s="10"/>
      <c r="CA52" s="10"/>
      <c r="CB52" s="10"/>
      <c r="CC52" s="10"/>
      <c r="CD52" s="10"/>
      <c r="CE52" s="10"/>
      <c r="CF52" s="10"/>
      <c r="CG52" s="10"/>
      <c r="CH52" s="10"/>
      <c r="CI52" s="10"/>
      <c r="CJ52" s="10"/>
      <c r="CK52" s="10"/>
      <c r="CL52" s="10"/>
      <c r="CM52" s="10"/>
      <c r="CN52" s="10"/>
      <c r="CO52" s="10"/>
      <c r="CP52" s="10"/>
      <c r="CQ52" s="10"/>
      <c r="CR52" s="10"/>
      <c r="CS52" s="10"/>
      <c r="CT52" s="10"/>
      <c r="CU52" s="10"/>
      <c r="CV52" s="10"/>
      <c r="CW52" s="10"/>
      <c r="CX52" s="10"/>
      <c r="CY52" s="10"/>
      <c r="CZ52" s="10"/>
      <c r="DA52" s="10"/>
      <c r="DB52" s="10"/>
      <c r="DC52" s="10"/>
      <c r="DD52" s="10"/>
      <c r="DE52" s="10"/>
      <c r="DF52" s="10"/>
      <c r="DG52" s="10"/>
      <c r="DH52" s="10"/>
      <c r="DI52" s="10"/>
      <c r="DJ52" s="10"/>
      <c r="DK52" s="10"/>
      <c r="DL52" s="10"/>
      <c r="DM52" s="10"/>
      <c r="DN52" s="10"/>
      <c r="DO52" s="10"/>
      <c r="DP52" s="10"/>
      <c r="DQ52" s="10"/>
      <c r="DR52" s="10"/>
      <c r="DS52" s="10"/>
      <c r="DT52" s="10"/>
      <c r="DU52" s="10"/>
      <c r="DV52" s="10"/>
      <c r="DW52" s="10"/>
      <c r="DX52" s="10"/>
      <c r="DY52" s="10"/>
      <c r="DZ52" s="10"/>
      <c r="EA52" s="10"/>
      <c r="EB52" s="10"/>
      <c r="EC52" s="10"/>
      <c r="ED52" s="10"/>
      <c r="EE52" s="10"/>
      <c r="EF52" s="10"/>
      <c r="EG52" s="10"/>
      <c r="EH52" s="10"/>
      <c r="EI52" s="10"/>
      <c r="EJ52" s="10"/>
      <c r="EK52" s="10"/>
      <c r="EL52" s="10"/>
      <c r="EM52" s="10"/>
      <c r="EN52" s="10"/>
      <c r="EO52" s="10"/>
      <c r="EP52" s="10"/>
      <c r="EQ52" s="10"/>
      <c r="ER52" s="10"/>
      <c r="ES52" s="10"/>
      <c r="ET52" s="10"/>
      <c r="EU52" s="10"/>
      <c r="EV52" s="10"/>
      <c r="EW52" s="10"/>
      <c r="EX52" s="10"/>
      <c r="EY52" s="10"/>
      <c r="EZ52" s="10"/>
      <c r="FA52" s="10"/>
      <c r="FB52" s="10"/>
      <c r="FC52" s="10"/>
      <c r="FD52" s="10"/>
      <c r="FE52" s="10"/>
      <c r="FF52" s="10"/>
      <c r="FG52" s="10"/>
      <c r="FH52" s="10"/>
      <c r="FI52" s="10"/>
      <c r="FJ52" s="10"/>
      <c r="FK52" s="10"/>
      <c r="FL52" s="10"/>
      <c r="FM52" s="10"/>
      <c r="FN52" s="10"/>
      <c r="FO52" s="10"/>
      <c r="FP52" s="10"/>
      <c r="FQ52" s="10"/>
      <c r="FR52" s="10"/>
      <c r="FS52" s="10"/>
      <c r="FT52" s="10"/>
      <c r="FU52" s="10"/>
      <c r="FV52" s="10"/>
      <c r="FW52" s="10"/>
      <c r="FX52" s="10"/>
      <c r="FY52" s="10"/>
      <c r="FZ52" s="10"/>
      <c r="GA52" s="10"/>
      <c r="GB52" s="10"/>
      <c r="GC52" s="10"/>
      <c r="GD52" s="10"/>
      <c r="GE52" s="10"/>
      <c r="GF52" s="10"/>
      <c r="GG52" s="10"/>
      <c r="GH52" s="10"/>
      <c r="GI52" s="10"/>
      <c r="GJ52" s="10"/>
      <c r="GK52" s="10"/>
      <c r="GL52" s="10"/>
      <c r="GM52" s="10"/>
      <c r="GN52" s="10"/>
      <c r="GO52" s="10"/>
      <c r="GP52" s="10"/>
      <c r="GQ52" s="10"/>
      <c r="GR52" s="10"/>
      <c r="GS52" s="10"/>
      <c r="GT52" s="10"/>
      <c r="GU52" s="10"/>
      <c r="GV52" s="10"/>
      <c r="GW52" s="10"/>
      <c r="GX52" s="10"/>
      <c r="GY52" s="10"/>
      <c r="GZ52" s="10"/>
      <c r="HA52" s="10"/>
      <c r="HB52" s="10"/>
      <c r="HC52" s="10"/>
      <c r="HD52" s="10"/>
      <c r="HE52" s="10"/>
      <c r="HF52" s="10"/>
      <c r="HG52" s="10"/>
      <c r="HH52" s="10"/>
      <c r="HI52" s="10"/>
      <c r="HJ52" s="10"/>
      <c r="HK52" s="10"/>
      <c r="HL52" s="10"/>
      <c r="HM52" s="10"/>
      <c r="HN52" s="10"/>
      <c r="HO52" s="10"/>
      <c r="HP52" s="10"/>
      <c r="HQ52" s="10"/>
      <c r="HR52" s="10"/>
      <c r="HS52" s="10"/>
      <c r="HT52" s="10"/>
      <c r="HU52" s="10"/>
      <c r="HV52" s="10"/>
      <c r="HW52" s="10"/>
      <c r="HX52" s="10"/>
      <c r="HY52" s="10"/>
      <c r="HZ52" s="10"/>
      <c r="IA52" s="10"/>
      <c r="IB52" s="10"/>
      <c r="IC52" s="10"/>
      <c r="ID52" s="10"/>
      <c r="IE52" s="10"/>
      <c r="IF52" s="10"/>
      <c r="IG52" s="10"/>
      <c r="IH52" s="10"/>
      <c r="II52" s="10"/>
      <c r="IJ52" s="10"/>
      <c r="IK52" s="10"/>
      <c r="IL52" s="10"/>
      <c r="IM52" s="10"/>
      <c r="IN52" s="10"/>
      <c r="IO52" s="10"/>
      <c r="IP52" s="10"/>
      <c r="IQ52" s="10"/>
      <c r="IR52" s="10"/>
      <c r="IS52" s="10"/>
      <c r="IT52" s="10"/>
    </row>
    <row r="53" spans="1:254" s="170" customFormat="1" ht="15.75">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c r="AR53" s="10"/>
      <c r="AS53" s="10"/>
      <c r="AT53" s="10"/>
      <c r="AU53" s="10"/>
      <c r="AV53" s="10"/>
      <c r="AW53" s="10"/>
      <c r="AX53" s="10"/>
      <c r="AY53" s="10"/>
      <c r="AZ53" s="10"/>
      <c r="BA53" s="10"/>
      <c r="BB53" s="10"/>
      <c r="BC53" s="10"/>
      <c r="BD53" s="10"/>
      <c r="BE53" s="10"/>
      <c r="BF53" s="10"/>
      <c r="BG53" s="10"/>
      <c r="BH53" s="10"/>
      <c r="BI53" s="10"/>
      <c r="BJ53" s="10"/>
      <c r="BK53" s="10"/>
      <c r="BL53" s="10"/>
      <c r="BM53" s="10"/>
      <c r="BN53" s="10"/>
      <c r="BO53" s="10"/>
      <c r="BP53" s="10"/>
      <c r="BQ53" s="10"/>
      <c r="BR53" s="10"/>
      <c r="BS53" s="10"/>
      <c r="BT53" s="10"/>
      <c r="BU53" s="10"/>
      <c r="BV53" s="10"/>
      <c r="BW53" s="10"/>
      <c r="BX53" s="10"/>
      <c r="BY53" s="10"/>
      <c r="BZ53" s="10"/>
      <c r="CA53" s="10"/>
      <c r="CB53" s="10"/>
      <c r="CC53" s="10"/>
      <c r="CD53" s="10"/>
      <c r="CE53" s="10"/>
      <c r="CF53" s="10"/>
      <c r="CG53" s="10"/>
      <c r="CH53" s="10"/>
      <c r="CI53" s="10"/>
      <c r="CJ53" s="10"/>
      <c r="CK53" s="10"/>
      <c r="CL53" s="10"/>
      <c r="CM53" s="10"/>
      <c r="CN53" s="10"/>
      <c r="CO53" s="10"/>
      <c r="CP53" s="10"/>
      <c r="CQ53" s="10"/>
      <c r="CR53" s="10"/>
      <c r="CS53" s="10"/>
      <c r="CT53" s="10"/>
      <c r="CU53" s="10"/>
      <c r="CV53" s="10"/>
      <c r="CW53" s="10"/>
      <c r="CX53" s="10"/>
      <c r="CY53" s="10"/>
      <c r="CZ53" s="10"/>
      <c r="DA53" s="10"/>
      <c r="DB53" s="10"/>
      <c r="DC53" s="10"/>
      <c r="DD53" s="10"/>
      <c r="DE53" s="10"/>
      <c r="DF53" s="10"/>
      <c r="DG53" s="10"/>
      <c r="DH53" s="10"/>
      <c r="DI53" s="10"/>
      <c r="DJ53" s="10"/>
      <c r="DK53" s="10"/>
      <c r="DL53" s="10"/>
      <c r="DM53" s="10"/>
      <c r="DN53" s="10"/>
      <c r="DO53" s="10"/>
      <c r="DP53" s="10"/>
      <c r="DQ53" s="10"/>
      <c r="DR53" s="10"/>
      <c r="DS53" s="10"/>
      <c r="DT53" s="10"/>
      <c r="DU53" s="10"/>
      <c r="DV53" s="10"/>
      <c r="DW53" s="10"/>
      <c r="DX53" s="10"/>
      <c r="DY53" s="10"/>
      <c r="DZ53" s="10"/>
      <c r="EA53" s="10"/>
      <c r="EB53" s="10"/>
      <c r="EC53" s="10"/>
      <c r="ED53" s="10"/>
      <c r="EE53" s="10"/>
      <c r="EF53" s="10"/>
      <c r="EG53" s="10"/>
      <c r="EH53" s="10"/>
      <c r="EI53" s="10"/>
      <c r="EJ53" s="10"/>
      <c r="EK53" s="10"/>
      <c r="EL53" s="10"/>
      <c r="EM53" s="10"/>
      <c r="EN53" s="10"/>
      <c r="EO53" s="10"/>
      <c r="EP53" s="10"/>
      <c r="EQ53" s="10"/>
      <c r="ER53" s="10"/>
      <c r="ES53" s="10"/>
      <c r="ET53" s="10"/>
      <c r="EU53" s="10"/>
      <c r="EV53" s="10"/>
      <c r="EW53" s="10"/>
      <c r="EX53" s="10"/>
      <c r="EY53" s="10"/>
      <c r="EZ53" s="10"/>
      <c r="FA53" s="10"/>
      <c r="FB53" s="10"/>
      <c r="FC53" s="10"/>
      <c r="FD53" s="10"/>
      <c r="FE53" s="10"/>
      <c r="FF53" s="10"/>
      <c r="FG53" s="10"/>
      <c r="FH53" s="10"/>
      <c r="FI53" s="10"/>
      <c r="FJ53" s="10"/>
      <c r="FK53" s="10"/>
      <c r="FL53" s="10"/>
      <c r="FM53" s="10"/>
      <c r="FN53" s="10"/>
      <c r="FO53" s="10"/>
      <c r="FP53" s="10"/>
      <c r="FQ53" s="10"/>
      <c r="FR53" s="10"/>
      <c r="FS53" s="10"/>
      <c r="FT53" s="10"/>
      <c r="FU53" s="10"/>
      <c r="FV53" s="10"/>
      <c r="FW53" s="10"/>
      <c r="FX53" s="10"/>
      <c r="FY53" s="10"/>
      <c r="FZ53" s="10"/>
      <c r="GA53" s="10"/>
      <c r="GB53" s="10"/>
      <c r="GC53" s="10"/>
      <c r="GD53" s="10"/>
      <c r="GE53" s="10"/>
      <c r="GF53" s="10"/>
      <c r="GG53" s="10"/>
      <c r="GH53" s="10"/>
      <c r="GI53" s="10"/>
      <c r="GJ53" s="10"/>
      <c r="GK53" s="10"/>
      <c r="GL53" s="10"/>
      <c r="GM53" s="10"/>
      <c r="GN53" s="10"/>
      <c r="GO53" s="10"/>
      <c r="GP53" s="10"/>
      <c r="GQ53" s="10"/>
      <c r="GR53" s="10"/>
      <c r="GS53" s="10"/>
      <c r="GT53" s="10"/>
      <c r="GU53" s="10"/>
      <c r="GV53" s="10"/>
      <c r="GW53" s="10"/>
      <c r="GX53" s="10"/>
      <c r="GY53" s="10"/>
      <c r="GZ53" s="10"/>
      <c r="HA53" s="10"/>
      <c r="HB53" s="10"/>
      <c r="HC53" s="10"/>
      <c r="HD53" s="10"/>
      <c r="HE53" s="10"/>
      <c r="HF53" s="10"/>
      <c r="HG53" s="10"/>
      <c r="HH53" s="10"/>
      <c r="HI53" s="10"/>
      <c r="HJ53" s="10"/>
      <c r="HK53" s="10"/>
      <c r="HL53" s="10"/>
      <c r="HM53" s="10"/>
      <c r="HN53" s="10"/>
      <c r="HO53" s="10"/>
      <c r="HP53" s="10"/>
      <c r="HQ53" s="10"/>
      <c r="HR53" s="10"/>
      <c r="HS53" s="10"/>
      <c r="HT53" s="10"/>
      <c r="HU53" s="10"/>
      <c r="HV53" s="10"/>
      <c r="HW53" s="10"/>
      <c r="HX53" s="10"/>
      <c r="HY53" s="10"/>
      <c r="HZ53" s="10"/>
      <c r="IA53" s="10"/>
      <c r="IB53" s="10"/>
      <c r="IC53" s="10"/>
      <c r="ID53" s="10"/>
      <c r="IE53" s="10"/>
      <c r="IF53" s="10"/>
      <c r="IG53" s="10"/>
      <c r="IH53" s="10"/>
      <c r="II53" s="10"/>
      <c r="IJ53" s="10"/>
      <c r="IK53" s="10"/>
      <c r="IL53" s="10"/>
      <c r="IM53" s="10"/>
      <c r="IN53" s="10"/>
      <c r="IO53" s="10"/>
      <c r="IP53" s="10"/>
      <c r="IQ53" s="10"/>
      <c r="IR53" s="10"/>
      <c r="IS53" s="10"/>
      <c r="IT53" s="10"/>
    </row>
    <row r="55" ht="15.75">
      <c r="B55" s="64"/>
    </row>
    <row r="56" ht="15.75">
      <c r="B56" s="64"/>
    </row>
    <row r="57" ht="15.75">
      <c r="B57" s="64"/>
    </row>
    <row r="58" spans="1:254" s="170" customFormat="1" ht="15.75" customHeight="1">
      <c r="A58" s="10"/>
      <c r="B58" s="325"/>
      <c r="C58" s="316"/>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c r="AR58" s="10"/>
      <c r="AS58" s="10"/>
      <c r="AT58" s="10"/>
      <c r="AU58" s="10"/>
      <c r="AV58" s="10"/>
      <c r="AW58" s="10"/>
      <c r="AX58" s="10"/>
      <c r="AY58" s="10"/>
      <c r="AZ58" s="10"/>
      <c r="BA58" s="10"/>
      <c r="BB58" s="10"/>
      <c r="BC58" s="10"/>
      <c r="BD58" s="10"/>
      <c r="BE58" s="10"/>
      <c r="BF58" s="10"/>
      <c r="BG58" s="10"/>
      <c r="BH58" s="10"/>
      <c r="BI58" s="10"/>
      <c r="BJ58" s="10"/>
      <c r="BK58" s="10"/>
      <c r="BL58" s="10"/>
      <c r="BM58" s="10"/>
      <c r="BN58" s="10"/>
      <c r="BO58" s="10"/>
      <c r="BP58" s="10"/>
      <c r="BQ58" s="10"/>
      <c r="BR58" s="10"/>
      <c r="BS58" s="10"/>
      <c r="BT58" s="10"/>
      <c r="BU58" s="10"/>
      <c r="BV58" s="10"/>
      <c r="BW58" s="10"/>
      <c r="BX58" s="10"/>
      <c r="BY58" s="10"/>
      <c r="BZ58" s="10"/>
      <c r="CA58" s="10"/>
      <c r="CB58" s="10"/>
      <c r="CC58" s="10"/>
      <c r="CD58" s="10"/>
      <c r="CE58" s="10"/>
      <c r="CF58" s="10"/>
      <c r="CG58" s="10"/>
      <c r="CH58" s="10"/>
      <c r="CI58" s="10"/>
      <c r="CJ58" s="10"/>
      <c r="CK58" s="10"/>
      <c r="CL58" s="10"/>
      <c r="CM58" s="10"/>
      <c r="CN58" s="10"/>
      <c r="CO58" s="10"/>
      <c r="CP58" s="10"/>
      <c r="CQ58" s="10"/>
      <c r="CR58" s="10"/>
      <c r="CS58" s="10"/>
      <c r="CT58" s="10"/>
      <c r="CU58" s="10"/>
      <c r="CV58" s="10"/>
      <c r="CW58" s="10"/>
      <c r="CX58" s="10"/>
      <c r="CY58" s="10"/>
      <c r="CZ58" s="10"/>
      <c r="DA58" s="10"/>
      <c r="DB58" s="10"/>
      <c r="DC58" s="10"/>
      <c r="DD58" s="10"/>
      <c r="DE58" s="10"/>
      <c r="DF58" s="10"/>
      <c r="DG58" s="10"/>
      <c r="DH58" s="10"/>
      <c r="DI58" s="10"/>
      <c r="DJ58" s="10"/>
      <c r="DK58" s="10"/>
      <c r="DL58" s="10"/>
      <c r="DM58" s="10"/>
      <c r="DN58" s="10"/>
      <c r="DO58" s="10"/>
      <c r="DP58" s="10"/>
      <c r="DQ58" s="10"/>
      <c r="DR58" s="10"/>
      <c r="DS58" s="10"/>
      <c r="DT58" s="10"/>
      <c r="DU58" s="10"/>
      <c r="DV58" s="10"/>
      <c r="DW58" s="10"/>
      <c r="DX58" s="10"/>
      <c r="DY58" s="10"/>
      <c r="DZ58" s="10"/>
      <c r="EA58" s="10"/>
      <c r="EB58" s="10"/>
      <c r="EC58" s="10"/>
      <c r="ED58" s="10"/>
      <c r="EE58" s="10"/>
      <c r="EF58" s="10"/>
      <c r="EG58" s="10"/>
      <c r="EH58" s="10"/>
      <c r="EI58" s="10"/>
      <c r="EJ58" s="10"/>
      <c r="EK58" s="10"/>
      <c r="EL58" s="10"/>
      <c r="EM58" s="10"/>
      <c r="EN58" s="10"/>
      <c r="EO58" s="10"/>
      <c r="EP58" s="10"/>
      <c r="EQ58" s="10"/>
      <c r="ER58" s="10"/>
      <c r="ES58" s="10"/>
      <c r="ET58" s="10"/>
      <c r="EU58" s="10"/>
      <c r="EV58" s="10"/>
      <c r="EW58" s="10"/>
      <c r="EX58" s="10"/>
      <c r="EY58" s="10"/>
      <c r="EZ58" s="10"/>
      <c r="FA58" s="10"/>
      <c r="FB58" s="10"/>
      <c r="FC58" s="10"/>
      <c r="FD58" s="10"/>
      <c r="FE58" s="10"/>
      <c r="FF58" s="10"/>
      <c r="FG58" s="10"/>
      <c r="FH58" s="10"/>
      <c r="FI58" s="10"/>
      <c r="FJ58" s="10"/>
      <c r="FK58" s="10"/>
      <c r="FL58" s="10"/>
      <c r="FM58" s="10"/>
      <c r="FN58" s="10"/>
      <c r="FO58" s="10"/>
      <c r="FP58" s="10"/>
      <c r="FQ58" s="10"/>
      <c r="FR58" s="10"/>
      <c r="FS58" s="10"/>
      <c r="FT58" s="10"/>
      <c r="FU58" s="10"/>
      <c r="FV58" s="10"/>
      <c r="FW58" s="10"/>
      <c r="FX58" s="10"/>
      <c r="FY58" s="10"/>
      <c r="FZ58" s="10"/>
      <c r="GA58" s="10"/>
      <c r="GB58" s="10"/>
      <c r="GC58" s="10"/>
      <c r="GD58" s="10"/>
      <c r="GE58" s="10"/>
      <c r="GF58" s="10"/>
      <c r="GG58" s="10"/>
      <c r="GH58" s="10"/>
      <c r="GI58" s="10"/>
      <c r="GJ58" s="10"/>
      <c r="GK58" s="10"/>
      <c r="GL58" s="10"/>
      <c r="GM58" s="10"/>
      <c r="GN58" s="10"/>
      <c r="GO58" s="10"/>
      <c r="GP58" s="10"/>
      <c r="GQ58" s="10"/>
      <c r="GR58" s="10"/>
      <c r="GS58" s="10"/>
      <c r="GT58" s="10"/>
      <c r="GU58" s="10"/>
      <c r="GV58" s="10"/>
      <c r="GW58" s="10"/>
      <c r="GX58" s="10"/>
      <c r="GY58" s="10"/>
      <c r="GZ58" s="10"/>
      <c r="HA58" s="10"/>
      <c r="HB58" s="10"/>
      <c r="HC58" s="10"/>
      <c r="HD58" s="10"/>
      <c r="HE58" s="10"/>
      <c r="HF58" s="10"/>
      <c r="HG58" s="10"/>
      <c r="HH58" s="10"/>
      <c r="HI58" s="10"/>
      <c r="HJ58" s="10"/>
      <c r="HK58" s="10"/>
      <c r="HL58" s="10"/>
      <c r="HM58" s="10"/>
      <c r="HN58" s="10"/>
      <c r="HO58" s="10"/>
      <c r="HP58" s="10"/>
      <c r="HQ58" s="10"/>
      <c r="HR58" s="10"/>
      <c r="HS58" s="10"/>
      <c r="HT58" s="10"/>
      <c r="HU58" s="10"/>
      <c r="HV58" s="10"/>
      <c r="HW58" s="10"/>
      <c r="HX58" s="10"/>
      <c r="HY58" s="10"/>
      <c r="HZ58" s="10"/>
      <c r="IA58" s="10"/>
      <c r="IB58" s="10"/>
      <c r="IC58" s="10"/>
      <c r="ID58" s="10"/>
      <c r="IE58" s="10"/>
      <c r="IF58" s="10"/>
      <c r="IG58" s="10"/>
      <c r="IH58" s="10"/>
      <c r="II58" s="10"/>
      <c r="IJ58" s="10"/>
      <c r="IK58" s="10"/>
      <c r="IL58" s="10"/>
      <c r="IM58" s="10"/>
      <c r="IN58" s="10"/>
      <c r="IO58" s="10"/>
      <c r="IP58" s="10"/>
      <c r="IQ58" s="10"/>
      <c r="IR58" s="10"/>
      <c r="IS58" s="10"/>
      <c r="IT58" s="10"/>
    </row>
    <row r="59" spans="1:254" s="170" customFormat="1" ht="15.75" customHeight="1">
      <c r="A59" s="10"/>
      <c r="B59" s="326"/>
      <c r="C59" s="317"/>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c r="AR59" s="10"/>
      <c r="AS59" s="10"/>
      <c r="AT59" s="10"/>
      <c r="AU59" s="10"/>
      <c r="AV59" s="10"/>
      <c r="AW59" s="10"/>
      <c r="AX59" s="10"/>
      <c r="AY59" s="10"/>
      <c r="AZ59" s="10"/>
      <c r="BA59" s="10"/>
      <c r="BB59" s="10"/>
      <c r="BC59" s="10"/>
      <c r="BD59" s="10"/>
      <c r="BE59" s="10"/>
      <c r="BF59" s="10"/>
      <c r="BG59" s="10"/>
      <c r="BH59" s="10"/>
      <c r="BI59" s="10"/>
      <c r="BJ59" s="10"/>
      <c r="BK59" s="10"/>
      <c r="BL59" s="10"/>
      <c r="BM59" s="10"/>
      <c r="BN59" s="10"/>
      <c r="BO59" s="10"/>
      <c r="BP59" s="10"/>
      <c r="BQ59" s="10"/>
      <c r="BR59" s="10"/>
      <c r="BS59" s="10"/>
      <c r="BT59" s="10"/>
      <c r="BU59" s="10"/>
      <c r="BV59" s="10"/>
      <c r="BW59" s="10"/>
      <c r="BX59" s="10"/>
      <c r="BY59" s="10"/>
      <c r="BZ59" s="10"/>
      <c r="CA59" s="10"/>
      <c r="CB59" s="10"/>
      <c r="CC59" s="10"/>
      <c r="CD59" s="10"/>
      <c r="CE59" s="10"/>
      <c r="CF59" s="10"/>
      <c r="CG59" s="10"/>
      <c r="CH59" s="10"/>
      <c r="CI59" s="10"/>
      <c r="CJ59" s="10"/>
      <c r="CK59" s="10"/>
      <c r="CL59" s="10"/>
      <c r="CM59" s="10"/>
      <c r="CN59" s="10"/>
      <c r="CO59" s="10"/>
      <c r="CP59" s="10"/>
      <c r="CQ59" s="10"/>
      <c r="CR59" s="10"/>
      <c r="CS59" s="10"/>
      <c r="CT59" s="10"/>
      <c r="CU59" s="10"/>
      <c r="CV59" s="10"/>
      <c r="CW59" s="10"/>
      <c r="CX59" s="10"/>
      <c r="CY59" s="10"/>
      <c r="CZ59" s="10"/>
      <c r="DA59" s="10"/>
      <c r="DB59" s="10"/>
      <c r="DC59" s="10"/>
      <c r="DD59" s="10"/>
      <c r="DE59" s="10"/>
      <c r="DF59" s="10"/>
      <c r="DG59" s="10"/>
      <c r="DH59" s="10"/>
      <c r="DI59" s="10"/>
      <c r="DJ59" s="10"/>
      <c r="DK59" s="10"/>
      <c r="DL59" s="10"/>
      <c r="DM59" s="10"/>
      <c r="DN59" s="10"/>
      <c r="DO59" s="10"/>
      <c r="DP59" s="10"/>
      <c r="DQ59" s="10"/>
      <c r="DR59" s="10"/>
      <c r="DS59" s="10"/>
      <c r="DT59" s="10"/>
      <c r="DU59" s="10"/>
      <c r="DV59" s="10"/>
      <c r="DW59" s="10"/>
      <c r="DX59" s="10"/>
      <c r="DY59" s="10"/>
      <c r="DZ59" s="10"/>
      <c r="EA59" s="10"/>
      <c r="EB59" s="10"/>
      <c r="EC59" s="10"/>
      <c r="ED59" s="10"/>
      <c r="EE59" s="10"/>
      <c r="EF59" s="10"/>
      <c r="EG59" s="10"/>
      <c r="EH59" s="10"/>
      <c r="EI59" s="10"/>
      <c r="EJ59" s="10"/>
      <c r="EK59" s="10"/>
      <c r="EL59" s="10"/>
      <c r="EM59" s="10"/>
      <c r="EN59" s="10"/>
      <c r="EO59" s="10"/>
      <c r="EP59" s="10"/>
      <c r="EQ59" s="10"/>
      <c r="ER59" s="10"/>
      <c r="ES59" s="10"/>
      <c r="ET59" s="10"/>
      <c r="EU59" s="10"/>
      <c r="EV59" s="10"/>
      <c r="EW59" s="10"/>
      <c r="EX59" s="10"/>
      <c r="EY59" s="10"/>
      <c r="EZ59" s="10"/>
      <c r="FA59" s="10"/>
      <c r="FB59" s="10"/>
      <c r="FC59" s="10"/>
      <c r="FD59" s="10"/>
      <c r="FE59" s="10"/>
      <c r="FF59" s="10"/>
      <c r="FG59" s="10"/>
      <c r="FH59" s="10"/>
      <c r="FI59" s="10"/>
      <c r="FJ59" s="10"/>
      <c r="FK59" s="10"/>
      <c r="FL59" s="10"/>
      <c r="FM59" s="10"/>
      <c r="FN59" s="10"/>
      <c r="FO59" s="10"/>
      <c r="FP59" s="10"/>
      <c r="FQ59" s="10"/>
      <c r="FR59" s="10"/>
      <c r="FS59" s="10"/>
      <c r="FT59" s="10"/>
      <c r="FU59" s="10"/>
      <c r="FV59" s="10"/>
      <c r="FW59" s="10"/>
      <c r="FX59" s="10"/>
      <c r="FY59" s="10"/>
      <c r="FZ59" s="10"/>
      <c r="GA59" s="10"/>
      <c r="GB59" s="10"/>
      <c r="GC59" s="10"/>
      <c r="GD59" s="10"/>
      <c r="GE59" s="10"/>
      <c r="GF59" s="10"/>
      <c r="GG59" s="10"/>
      <c r="GH59" s="10"/>
      <c r="GI59" s="10"/>
      <c r="GJ59" s="10"/>
      <c r="GK59" s="10"/>
      <c r="GL59" s="10"/>
      <c r="GM59" s="10"/>
      <c r="GN59" s="10"/>
      <c r="GO59" s="10"/>
      <c r="GP59" s="10"/>
      <c r="GQ59" s="10"/>
      <c r="GR59" s="10"/>
      <c r="GS59" s="10"/>
      <c r="GT59" s="10"/>
      <c r="GU59" s="10"/>
      <c r="GV59" s="10"/>
      <c r="GW59" s="10"/>
      <c r="GX59" s="10"/>
      <c r="GY59" s="10"/>
      <c r="GZ59" s="10"/>
      <c r="HA59" s="10"/>
      <c r="HB59" s="10"/>
      <c r="HC59" s="10"/>
      <c r="HD59" s="10"/>
      <c r="HE59" s="10"/>
      <c r="HF59" s="10"/>
      <c r="HG59" s="10"/>
      <c r="HH59" s="10"/>
      <c r="HI59" s="10"/>
      <c r="HJ59" s="10"/>
      <c r="HK59" s="10"/>
      <c r="HL59" s="10"/>
      <c r="HM59" s="10"/>
      <c r="HN59" s="10"/>
      <c r="HO59" s="10"/>
      <c r="HP59" s="10"/>
      <c r="HQ59" s="10"/>
      <c r="HR59" s="10"/>
      <c r="HS59" s="10"/>
      <c r="HT59" s="10"/>
      <c r="HU59" s="10"/>
      <c r="HV59" s="10"/>
      <c r="HW59" s="10"/>
      <c r="HX59" s="10"/>
      <c r="HY59" s="10"/>
      <c r="HZ59" s="10"/>
      <c r="IA59" s="10"/>
      <c r="IB59" s="10"/>
      <c r="IC59" s="10"/>
      <c r="ID59" s="10"/>
      <c r="IE59" s="10"/>
      <c r="IF59" s="10"/>
      <c r="IG59" s="10"/>
      <c r="IH59" s="10"/>
      <c r="II59" s="10"/>
      <c r="IJ59" s="10"/>
      <c r="IK59" s="10"/>
      <c r="IL59" s="10"/>
      <c r="IM59" s="10"/>
      <c r="IN59" s="10"/>
      <c r="IO59" s="10"/>
      <c r="IP59" s="10"/>
      <c r="IQ59" s="10"/>
      <c r="IR59" s="10"/>
      <c r="IS59" s="10"/>
      <c r="IT59" s="10"/>
    </row>
    <row r="60" spans="1:254" s="170" customFormat="1" ht="15.75" customHeight="1">
      <c r="A60" s="10"/>
      <c r="B60" s="326"/>
      <c r="C60" s="318"/>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c r="AR60" s="10"/>
      <c r="AS60" s="10"/>
      <c r="AT60" s="10"/>
      <c r="AU60" s="10"/>
      <c r="AV60" s="10"/>
      <c r="AW60" s="10"/>
      <c r="AX60" s="10"/>
      <c r="AY60" s="10"/>
      <c r="AZ60" s="10"/>
      <c r="BA60" s="10"/>
      <c r="BB60" s="10"/>
      <c r="BC60" s="10"/>
      <c r="BD60" s="10"/>
      <c r="BE60" s="10"/>
      <c r="BF60" s="10"/>
      <c r="BG60" s="10"/>
      <c r="BH60" s="10"/>
      <c r="BI60" s="10"/>
      <c r="BJ60" s="10"/>
      <c r="BK60" s="10"/>
      <c r="BL60" s="10"/>
      <c r="BM60" s="10"/>
      <c r="BN60" s="10"/>
      <c r="BO60" s="10"/>
      <c r="BP60" s="10"/>
      <c r="BQ60" s="10"/>
      <c r="BR60" s="10"/>
      <c r="BS60" s="10"/>
      <c r="BT60" s="10"/>
      <c r="BU60" s="10"/>
      <c r="BV60" s="10"/>
      <c r="BW60" s="10"/>
      <c r="BX60" s="10"/>
      <c r="BY60" s="10"/>
      <c r="BZ60" s="10"/>
      <c r="CA60" s="10"/>
      <c r="CB60" s="10"/>
      <c r="CC60" s="10"/>
      <c r="CD60" s="10"/>
      <c r="CE60" s="10"/>
      <c r="CF60" s="10"/>
      <c r="CG60" s="10"/>
      <c r="CH60" s="10"/>
      <c r="CI60" s="10"/>
      <c r="CJ60" s="10"/>
      <c r="CK60" s="10"/>
      <c r="CL60" s="10"/>
      <c r="CM60" s="10"/>
      <c r="CN60" s="10"/>
      <c r="CO60" s="10"/>
      <c r="CP60" s="10"/>
      <c r="CQ60" s="10"/>
      <c r="CR60" s="10"/>
      <c r="CS60" s="10"/>
      <c r="CT60" s="10"/>
      <c r="CU60" s="10"/>
      <c r="CV60" s="10"/>
      <c r="CW60" s="10"/>
      <c r="CX60" s="10"/>
      <c r="CY60" s="10"/>
      <c r="CZ60" s="10"/>
      <c r="DA60" s="10"/>
      <c r="DB60" s="10"/>
      <c r="DC60" s="10"/>
      <c r="DD60" s="10"/>
      <c r="DE60" s="10"/>
      <c r="DF60" s="10"/>
      <c r="DG60" s="10"/>
      <c r="DH60" s="10"/>
      <c r="DI60" s="10"/>
      <c r="DJ60" s="10"/>
      <c r="DK60" s="10"/>
      <c r="DL60" s="10"/>
      <c r="DM60" s="10"/>
      <c r="DN60" s="10"/>
      <c r="DO60" s="10"/>
      <c r="DP60" s="10"/>
      <c r="DQ60" s="10"/>
      <c r="DR60" s="10"/>
      <c r="DS60" s="10"/>
      <c r="DT60" s="10"/>
      <c r="DU60" s="10"/>
      <c r="DV60" s="10"/>
      <c r="DW60" s="10"/>
      <c r="DX60" s="10"/>
      <c r="DY60" s="10"/>
      <c r="DZ60" s="10"/>
      <c r="EA60" s="10"/>
      <c r="EB60" s="10"/>
      <c r="EC60" s="10"/>
      <c r="ED60" s="10"/>
      <c r="EE60" s="10"/>
      <c r="EF60" s="10"/>
      <c r="EG60" s="10"/>
      <c r="EH60" s="10"/>
      <c r="EI60" s="10"/>
      <c r="EJ60" s="10"/>
      <c r="EK60" s="10"/>
      <c r="EL60" s="10"/>
      <c r="EM60" s="10"/>
      <c r="EN60" s="10"/>
      <c r="EO60" s="10"/>
      <c r="EP60" s="10"/>
      <c r="EQ60" s="10"/>
      <c r="ER60" s="10"/>
      <c r="ES60" s="10"/>
      <c r="ET60" s="10"/>
      <c r="EU60" s="10"/>
      <c r="EV60" s="10"/>
      <c r="EW60" s="10"/>
      <c r="EX60" s="10"/>
      <c r="EY60" s="10"/>
      <c r="EZ60" s="10"/>
      <c r="FA60" s="10"/>
      <c r="FB60" s="10"/>
      <c r="FC60" s="10"/>
      <c r="FD60" s="10"/>
      <c r="FE60" s="10"/>
      <c r="FF60" s="10"/>
      <c r="FG60" s="10"/>
      <c r="FH60" s="10"/>
      <c r="FI60" s="10"/>
      <c r="FJ60" s="10"/>
      <c r="FK60" s="10"/>
      <c r="FL60" s="10"/>
      <c r="FM60" s="10"/>
      <c r="FN60" s="10"/>
      <c r="FO60" s="10"/>
      <c r="FP60" s="10"/>
      <c r="FQ60" s="10"/>
      <c r="FR60" s="10"/>
      <c r="FS60" s="10"/>
      <c r="FT60" s="10"/>
      <c r="FU60" s="10"/>
      <c r="FV60" s="10"/>
      <c r="FW60" s="10"/>
      <c r="FX60" s="10"/>
      <c r="FY60" s="10"/>
      <c r="FZ60" s="10"/>
      <c r="GA60" s="10"/>
      <c r="GB60" s="10"/>
      <c r="GC60" s="10"/>
      <c r="GD60" s="10"/>
      <c r="GE60" s="10"/>
      <c r="GF60" s="10"/>
      <c r="GG60" s="10"/>
      <c r="GH60" s="10"/>
      <c r="GI60" s="10"/>
      <c r="GJ60" s="10"/>
      <c r="GK60" s="10"/>
      <c r="GL60" s="10"/>
      <c r="GM60" s="10"/>
      <c r="GN60" s="10"/>
      <c r="GO60" s="10"/>
      <c r="GP60" s="10"/>
      <c r="GQ60" s="10"/>
      <c r="GR60" s="10"/>
      <c r="GS60" s="10"/>
      <c r="GT60" s="10"/>
      <c r="GU60" s="10"/>
      <c r="GV60" s="10"/>
      <c r="GW60" s="10"/>
      <c r="GX60" s="10"/>
      <c r="GY60" s="10"/>
      <c r="GZ60" s="10"/>
      <c r="HA60" s="10"/>
      <c r="HB60" s="10"/>
      <c r="HC60" s="10"/>
      <c r="HD60" s="10"/>
      <c r="HE60" s="10"/>
      <c r="HF60" s="10"/>
      <c r="HG60" s="10"/>
      <c r="HH60" s="10"/>
      <c r="HI60" s="10"/>
      <c r="HJ60" s="10"/>
      <c r="HK60" s="10"/>
      <c r="HL60" s="10"/>
      <c r="HM60" s="10"/>
      <c r="HN60" s="10"/>
      <c r="HO60" s="10"/>
      <c r="HP60" s="10"/>
      <c r="HQ60" s="10"/>
      <c r="HR60" s="10"/>
      <c r="HS60" s="10"/>
      <c r="HT60" s="10"/>
      <c r="HU60" s="10"/>
      <c r="HV60" s="10"/>
      <c r="HW60" s="10"/>
      <c r="HX60" s="10"/>
      <c r="HY60" s="10"/>
      <c r="HZ60" s="10"/>
      <c r="IA60" s="10"/>
      <c r="IB60" s="10"/>
      <c r="IC60" s="10"/>
      <c r="ID60" s="10"/>
      <c r="IE60" s="10"/>
      <c r="IF60" s="10"/>
      <c r="IG60" s="10"/>
      <c r="IH60" s="10"/>
      <c r="II60" s="10"/>
      <c r="IJ60" s="10"/>
      <c r="IK60" s="10"/>
      <c r="IL60" s="10"/>
      <c r="IM60" s="10"/>
      <c r="IN60" s="10"/>
      <c r="IO60" s="10"/>
      <c r="IP60" s="10"/>
      <c r="IQ60" s="10"/>
      <c r="IR60" s="10"/>
      <c r="IS60" s="10"/>
      <c r="IT60" s="10"/>
    </row>
    <row r="65" spans="1:254" s="170" customFormat="1" ht="15.75">
      <c r="A65" s="10"/>
      <c r="B65" s="322"/>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c r="AR65" s="10"/>
      <c r="AS65" s="10"/>
      <c r="AT65" s="10"/>
      <c r="AU65" s="10"/>
      <c r="AV65" s="10"/>
      <c r="AW65" s="10"/>
      <c r="AX65" s="10"/>
      <c r="AY65" s="10"/>
      <c r="AZ65" s="10"/>
      <c r="BA65" s="10"/>
      <c r="BB65" s="10"/>
      <c r="BC65" s="10"/>
      <c r="BD65" s="10"/>
      <c r="BE65" s="10"/>
      <c r="BF65" s="10"/>
      <c r="BG65" s="10"/>
      <c r="BH65" s="10"/>
      <c r="BI65" s="10"/>
      <c r="BJ65" s="10"/>
      <c r="BK65" s="10"/>
      <c r="BL65" s="10"/>
      <c r="BM65" s="10"/>
      <c r="BN65" s="10"/>
      <c r="BO65" s="10"/>
      <c r="BP65" s="10"/>
      <c r="BQ65" s="10"/>
      <c r="BR65" s="10"/>
      <c r="BS65" s="10"/>
      <c r="BT65" s="10"/>
      <c r="BU65" s="10"/>
      <c r="BV65" s="10"/>
      <c r="BW65" s="10"/>
      <c r="BX65" s="10"/>
      <c r="BY65" s="10"/>
      <c r="BZ65" s="10"/>
      <c r="CA65" s="10"/>
      <c r="CB65" s="10"/>
      <c r="CC65" s="10"/>
      <c r="CD65" s="10"/>
      <c r="CE65" s="10"/>
      <c r="CF65" s="10"/>
      <c r="CG65" s="10"/>
      <c r="CH65" s="10"/>
      <c r="CI65" s="10"/>
      <c r="CJ65" s="10"/>
      <c r="CK65" s="10"/>
      <c r="CL65" s="10"/>
      <c r="CM65" s="10"/>
      <c r="CN65" s="10"/>
      <c r="CO65" s="10"/>
      <c r="CP65" s="10"/>
      <c r="CQ65" s="10"/>
      <c r="CR65" s="10"/>
      <c r="CS65" s="10"/>
      <c r="CT65" s="10"/>
      <c r="CU65" s="10"/>
      <c r="CV65" s="10"/>
      <c r="CW65" s="10"/>
      <c r="CX65" s="10"/>
      <c r="CY65" s="10"/>
      <c r="CZ65" s="10"/>
      <c r="DA65" s="10"/>
      <c r="DB65" s="10"/>
      <c r="DC65" s="10"/>
      <c r="DD65" s="10"/>
      <c r="DE65" s="10"/>
      <c r="DF65" s="10"/>
      <c r="DG65" s="10"/>
      <c r="DH65" s="10"/>
      <c r="DI65" s="10"/>
      <c r="DJ65" s="10"/>
      <c r="DK65" s="10"/>
      <c r="DL65" s="10"/>
      <c r="DM65" s="10"/>
      <c r="DN65" s="10"/>
      <c r="DO65" s="10"/>
      <c r="DP65" s="10"/>
      <c r="DQ65" s="10"/>
      <c r="DR65" s="10"/>
      <c r="DS65" s="10"/>
      <c r="DT65" s="10"/>
      <c r="DU65" s="10"/>
      <c r="DV65" s="10"/>
      <c r="DW65" s="10"/>
      <c r="DX65" s="10"/>
      <c r="DY65" s="10"/>
      <c r="DZ65" s="10"/>
      <c r="EA65" s="10"/>
      <c r="EB65" s="10"/>
      <c r="EC65" s="10"/>
      <c r="ED65" s="10"/>
      <c r="EE65" s="10"/>
      <c r="EF65" s="10"/>
      <c r="EG65" s="10"/>
      <c r="EH65" s="10"/>
      <c r="EI65" s="10"/>
      <c r="EJ65" s="10"/>
      <c r="EK65" s="10"/>
      <c r="EL65" s="10"/>
      <c r="EM65" s="10"/>
      <c r="EN65" s="10"/>
      <c r="EO65" s="10"/>
      <c r="EP65" s="10"/>
      <c r="EQ65" s="10"/>
      <c r="ER65" s="10"/>
      <c r="ES65" s="10"/>
      <c r="ET65" s="10"/>
      <c r="EU65" s="10"/>
      <c r="EV65" s="10"/>
      <c r="EW65" s="10"/>
      <c r="EX65" s="10"/>
      <c r="EY65" s="10"/>
      <c r="EZ65" s="10"/>
      <c r="FA65" s="10"/>
      <c r="FB65" s="10"/>
      <c r="FC65" s="10"/>
      <c r="FD65" s="10"/>
      <c r="FE65" s="10"/>
      <c r="FF65" s="10"/>
      <c r="FG65" s="10"/>
      <c r="FH65" s="10"/>
      <c r="FI65" s="10"/>
      <c r="FJ65" s="10"/>
      <c r="FK65" s="10"/>
      <c r="FL65" s="10"/>
      <c r="FM65" s="10"/>
      <c r="FN65" s="10"/>
      <c r="FO65" s="10"/>
      <c r="FP65" s="10"/>
      <c r="FQ65" s="10"/>
      <c r="FR65" s="10"/>
      <c r="FS65" s="10"/>
      <c r="FT65" s="10"/>
      <c r="FU65" s="10"/>
      <c r="FV65" s="10"/>
      <c r="FW65" s="10"/>
      <c r="FX65" s="10"/>
      <c r="FY65" s="10"/>
      <c r="FZ65" s="10"/>
      <c r="GA65" s="10"/>
      <c r="GB65" s="10"/>
      <c r="GC65" s="10"/>
      <c r="GD65" s="10"/>
      <c r="GE65" s="10"/>
      <c r="GF65" s="10"/>
      <c r="GG65" s="10"/>
      <c r="GH65" s="10"/>
      <c r="GI65" s="10"/>
      <c r="GJ65" s="10"/>
      <c r="GK65" s="10"/>
      <c r="GL65" s="10"/>
      <c r="GM65" s="10"/>
      <c r="GN65" s="10"/>
      <c r="GO65" s="10"/>
      <c r="GP65" s="10"/>
      <c r="GQ65" s="10"/>
      <c r="GR65" s="10"/>
      <c r="GS65" s="10"/>
      <c r="GT65" s="10"/>
      <c r="GU65" s="10"/>
      <c r="GV65" s="10"/>
      <c r="GW65" s="10"/>
      <c r="GX65" s="10"/>
      <c r="GY65" s="10"/>
      <c r="GZ65" s="10"/>
      <c r="HA65" s="10"/>
      <c r="HB65" s="10"/>
      <c r="HC65" s="10"/>
      <c r="HD65" s="10"/>
      <c r="HE65" s="10"/>
      <c r="HF65" s="10"/>
      <c r="HG65" s="10"/>
      <c r="HH65" s="10"/>
      <c r="HI65" s="10"/>
      <c r="HJ65" s="10"/>
      <c r="HK65" s="10"/>
      <c r="HL65" s="10"/>
      <c r="HM65" s="10"/>
      <c r="HN65" s="10"/>
      <c r="HO65" s="10"/>
      <c r="HP65" s="10"/>
      <c r="HQ65" s="10"/>
      <c r="HR65" s="10"/>
      <c r="HS65" s="10"/>
      <c r="HT65" s="10"/>
      <c r="HU65" s="10"/>
      <c r="HV65" s="10"/>
      <c r="HW65" s="10"/>
      <c r="HX65" s="10"/>
      <c r="HY65" s="10"/>
      <c r="HZ65" s="10"/>
      <c r="IA65" s="10"/>
      <c r="IB65" s="10"/>
      <c r="IC65" s="10"/>
      <c r="ID65" s="10"/>
      <c r="IE65" s="10"/>
      <c r="IF65" s="10"/>
      <c r="IG65" s="10"/>
      <c r="IH65" s="10"/>
      <c r="II65" s="10"/>
      <c r="IJ65" s="10"/>
      <c r="IK65" s="10"/>
      <c r="IL65" s="10"/>
      <c r="IM65" s="10"/>
      <c r="IN65" s="10"/>
      <c r="IO65" s="10"/>
      <c r="IP65" s="10"/>
      <c r="IQ65" s="10"/>
      <c r="IR65" s="10"/>
      <c r="IS65" s="10"/>
      <c r="IT65" s="10"/>
    </row>
    <row r="66" spans="1:254" s="170" customFormat="1" ht="15.75">
      <c r="A66" s="10"/>
      <c r="B66" s="322"/>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c r="AR66" s="10"/>
      <c r="AS66" s="10"/>
      <c r="AT66" s="10"/>
      <c r="AU66" s="10"/>
      <c r="AV66" s="10"/>
      <c r="AW66" s="10"/>
      <c r="AX66" s="10"/>
      <c r="AY66" s="10"/>
      <c r="AZ66" s="10"/>
      <c r="BA66" s="10"/>
      <c r="BB66" s="10"/>
      <c r="BC66" s="10"/>
      <c r="BD66" s="10"/>
      <c r="BE66" s="10"/>
      <c r="BF66" s="10"/>
      <c r="BG66" s="10"/>
      <c r="BH66" s="10"/>
      <c r="BI66" s="10"/>
      <c r="BJ66" s="10"/>
      <c r="BK66" s="10"/>
      <c r="BL66" s="10"/>
      <c r="BM66" s="10"/>
      <c r="BN66" s="10"/>
      <c r="BO66" s="10"/>
      <c r="BP66" s="10"/>
      <c r="BQ66" s="10"/>
      <c r="BR66" s="10"/>
      <c r="BS66" s="10"/>
      <c r="BT66" s="10"/>
      <c r="BU66" s="10"/>
      <c r="BV66" s="10"/>
      <c r="BW66" s="10"/>
      <c r="BX66" s="10"/>
      <c r="BY66" s="10"/>
      <c r="BZ66" s="10"/>
      <c r="CA66" s="10"/>
      <c r="CB66" s="10"/>
      <c r="CC66" s="10"/>
      <c r="CD66" s="10"/>
      <c r="CE66" s="10"/>
      <c r="CF66" s="10"/>
      <c r="CG66" s="10"/>
      <c r="CH66" s="10"/>
      <c r="CI66" s="10"/>
      <c r="CJ66" s="10"/>
      <c r="CK66" s="10"/>
      <c r="CL66" s="10"/>
      <c r="CM66" s="10"/>
      <c r="CN66" s="10"/>
      <c r="CO66" s="10"/>
      <c r="CP66" s="10"/>
      <c r="CQ66" s="10"/>
      <c r="CR66" s="10"/>
      <c r="CS66" s="10"/>
      <c r="CT66" s="10"/>
      <c r="CU66" s="10"/>
      <c r="CV66" s="10"/>
      <c r="CW66" s="10"/>
      <c r="CX66" s="10"/>
      <c r="CY66" s="10"/>
      <c r="CZ66" s="10"/>
      <c r="DA66" s="10"/>
      <c r="DB66" s="10"/>
      <c r="DC66" s="10"/>
      <c r="DD66" s="10"/>
      <c r="DE66" s="10"/>
      <c r="DF66" s="10"/>
      <c r="DG66" s="10"/>
      <c r="DH66" s="10"/>
      <c r="DI66" s="10"/>
      <c r="DJ66" s="10"/>
      <c r="DK66" s="10"/>
      <c r="DL66" s="10"/>
      <c r="DM66" s="10"/>
      <c r="DN66" s="10"/>
      <c r="DO66" s="10"/>
      <c r="DP66" s="10"/>
      <c r="DQ66" s="10"/>
      <c r="DR66" s="10"/>
      <c r="DS66" s="10"/>
      <c r="DT66" s="10"/>
      <c r="DU66" s="10"/>
      <c r="DV66" s="10"/>
      <c r="DW66" s="10"/>
      <c r="DX66" s="10"/>
      <c r="DY66" s="10"/>
      <c r="DZ66" s="10"/>
      <c r="EA66" s="10"/>
      <c r="EB66" s="10"/>
      <c r="EC66" s="10"/>
      <c r="ED66" s="10"/>
      <c r="EE66" s="10"/>
      <c r="EF66" s="10"/>
      <c r="EG66" s="10"/>
      <c r="EH66" s="10"/>
      <c r="EI66" s="10"/>
      <c r="EJ66" s="10"/>
      <c r="EK66" s="10"/>
      <c r="EL66" s="10"/>
      <c r="EM66" s="10"/>
      <c r="EN66" s="10"/>
      <c r="EO66" s="10"/>
      <c r="EP66" s="10"/>
      <c r="EQ66" s="10"/>
      <c r="ER66" s="10"/>
      <c r="ES66" s="10"/>
      <c r="ET66" s="10"/>
      <c r="EU66" s="10"/>
      <c r="EV66" s="10"/>
      <c r="EW66" s="10"/>
      <c r="EX66" s="10"/>
      <c r="EY66" s="10"/>
      <c r="EZ66" s="10"/>
      <c r="FA66" s="10"/>
      <c r="FB66" s="10"/>
      <c r="FC66" s="10"/>
      <c r="FD66" s="10"/>
      <c r="FE66" s="10"/>
      <c r="FF66" s="10"/>
      <c r="FG66" s="10"/>
      <c r="FH66" s="10"/>
      <c r="FI66" s="10"/>
      <c r="FJ66" s="10"/>
      <c r="FK66" s="10"/>
      <c r="FL66" s="10"/>
      <c r="FM66" s="10"/>
      <c r="FN66" s="10"/>
      <c r="FO66" s="10"/>
      <c r="FP66" s="10"/>
      <c r="FQ66" s="10"/>
      <c r="FR66" s="10"/>
      <c r="FS66" s="10"/>
      <c r="FT66" s="10"/>
      <c r="FU66" s="10"/>
      <c r="FV66" s="10"/>
      <c r="FW66" s="10"/>
      <c r="FX66" s="10"/>
      <c r="FY66" s="10"/>
      <c r="FZ66" s="10"/>
      <c r="GA66" s="10"/>
      <c r="GB66" s="10"/>
      <c r="GC66" s="10"/>
      <c r="GD66" s="10"/>
      <c r="GE66" s="10"/>
      <c r="GF66" s="10"/>
      <c r="GG66" s="10"/>
      <c r="GH66" s="10"/>
      <c r="GI66" s="10"/>
      <c r="GJ66" s="10"/>
      <c r="GK66" s="10"/>
      <c r="GL66" s="10"/>
      <c r="GM66" s="10"/>
      <c r="GN66" s="10"/>
      <c r="GO66" s="10"/>
      <c r="GP66" s="10"/>
      <c r="GQ66" s="10"/>
      <c r="GR66" s="10"/>
      <c r="GS66" s="10"/>
      <c r="GT66" s="10"/>
      <c r="GU66" s="10"/>
      <c r="GV66" s="10"/>
      <c r="GW66" s="10"/>
      <c r="GX66" s="10"/>
      <c r="GY66" s="10"/>
      <c r="GZ66" s="10"/>
      <c r="HA66" s="10"/>
      <c r="HB66" s="10"/>
      <c r="HC66" s="10"/>
      <c r="HD66" s="10"/>
      <c r="HE66" s="10"/>
      <c r="HF66" s="10"/>
      <c r="HG66" s="10"/>
      <c r="HH66" s="10"/>
      <c r="HI66" s="10"/>
      <c r="HJ66" s="10"/>
      <c r="HK66" s="10"/>
      <c r="HL66" s="10"/>
      <c r="HM66" s="10"/>
      <c r="HN66" s="10"/>
      <c r="HO66" s="10"/>
      <c r="HP66" s="10"/>
      <c r="HQ66" s="10"/>
      <c r="HR66" s="10"/>
      <c r="HS66" s="10"/>
      <c r="HT66" s="10"/>
      <c r="HU66" s="10"/>
      <c r="HV66" s="10"/>
      <c r="HW66" s="10"/>
      <c r="HX66" s="10"/>
      <c r="HY66" s="10"/>
      <c r="HZ66" s="10"/>
      <c r="IA66" s="10"/>
      <c r="IB66" s="10"/>
      <c r="IC66" s="10"/>
      <c r="ID66" s="10"/>
      <c r="IE66" s="10"/>
      <c r="IF66" s="10"/>
      <c r="IG66" s="10"/>
      <c r="IH66" s="10"/>
      <c r="II66" s="10"/>
      <c r="IJ66" s="10"/>
      <c r="IK66" s="10"/>
      <c r="IL66" s="10"/>
      <c r="IM66" s="10"/>
      <c r="IN66" s="10"/>
      <c r="IO66" s="10"/>
      <c r="IP66" s="10"/>
      <c r="IQ66" s="10"/>
      <c r="IR66" s="10"/>
      <c r="IS66" s="10"/>
      <c r="IT66" s="10"/>
    </row>
    <row r="69" spans="1:254" s="170" customFormat="1" ht="15.75">
      <c r="A69" s="10"/>
      <c r="B69" s="228"/>
      <c r="C69" s="228"/>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c r="AR69" s="10"/>
      <c r="AS69" s="10"/>
      <c r="AT69" s="10"/>
      <c r="AU69" s="10"/>
      <c r="AV69" s="10"/>
      <c r="AW69" s="10"/>
      <c r="AX69" s="10"/>
      <c r="AY69" s="10"/>
      <c r="AZ69" s="10"/>
      <c r="BA69" s="10"/>
      <c r="BB69" s="10"/>
      <c r="BC69" s="10"/>
      <c r="BD69" s="10"/>
      <c r="BE69" s="10"/>
      <c r="BF69" s="10"/>
      <c r="BG69" s="10"/>
      <c r="BH69" s="10"/>
      <c r="BI69" s="10"/>
      <c r="BJ69" s="10"/>
      <c r="BK69" s="10"/>
      <c r="BL69" s="10"/>
      <c r="BM69" s="10"/>
      <c r="BN69" s="10"/>
      <c r="BO69" s="10"/>
      <c r="BP69" s="10"/>
      <c r="BQ69" s="10"/>
      <c r="BR69" s="10"/>
      <c r="BS69" s="10"/>
      <c r="BT69" s="10"/>
      <c r="BU69" s="10"/>
      <c r="BV69" s="10"/>
      <c r="BW69" s="10"/>
      <c r="BX69" s="10"/>
      <c r="BY69" s="10"/>
      <c r="BZ69" s="10"/>
      <c r="CA69" s="10"/>
      <c r="CB69" s="10"/>
      <c r="CC69" s="10"/>
      <c r="CD69" s="10"/>
      <c r="CE69" s="10"/>
      <c r="CF69" s="10"/>
      <c r="CG69" s="10"/>
      <c r="CH69" s="10"/>
      <c r="CI69" s="10"/>
      <c r="CJ69" s="10"/>
      <c r="CK69" s="10"/>
      <c r="CL69" s="10"/>
      <c r="CM69" s="10"/>
      <c r="CN69" s="10"/>
      <c r="CO69" s="10"/>
      <c r="CP69" s="10"/>
      <c r="CQ69" s="10"/>
      <c r="CR69" s="10"/>
      <c r="CS69" s="10"/>
      <c r="CT69" s="10"/>
      <c r="CU69" s="10"/>
      <c r="CV69" s="10"/>
      <c r="CW69" s="10"/>
      <c r="CX69" s="10"/>
      <c r="CY69" s="10"/>
      <c r="CZ69" s="10"/>
      <c r="DA69" s="10"/>
      <c r="DB69" s="10"/>
      <c r="DC69" s="10"/>
      <c r="DD69" s="10"/>
      <c r="DE69" s="10"/>
      <c r="DF69" s="10"/>
      <c r="DG69" s="10"/>
      <c r="DH69" s="10"/>
      <c r="DI69" s="10"/>
      <c r="DJ69" s="10"/>
      <c r="DK69" s="10"/>
      <c r="DL69" s="10"/>
      <c r="DM69" s="10"/>
      <c r="DN69" s="10"/>
      <c r="DO69" s="10"/>
      <c r="DP69" s="10"/>
      <c r="DQ69" s="10"/>
      <c r="DR69" s="10"/>
      <c r="DS69" s="10"/>
      <c r="DT69" s="10"/>
      <c r="DU69" s="10"/>
      <c r="DV69" s="10"/>
      <c r="DW69" s="10"/>
      <c r="DX69" s="10"/>
      <c r="DY69" s="10"/>
      <c r="DZ69" s="10"/>
      <c r="EA69" s="10"/>
      <c r="EB69" s="10"/>
      <c r="EC69" s="10"/>
      <c r="ED69" s="10"/>
      <c r="EE69" s="10"/>
      <c r="EF69" s="10"/>
      <c r="EG69" s="10"/>
      <c r="EH69" s="10"/>
      <c r="EI69" s="10"/>
      <c r="EJ69" s="10"/>
      <c r="EK69" s="10"/>
      <c r="EL69" s="10"/>
      <c r="EM69" s="10"/>
      <c r="EN69" s="10"/>
      <c r="EO69" s="10"/>
      <c r="EP69" s="10"/>
      <c r="EQ69" s="10"/>
      <c r="ER69" s="10"/>
      <c r="ES69" s="10"/>
      <c r="ET69" s="10"/>
      <c r="EU69" s="10"/>
      <c r="EV69" s="10"/>
      <c r="EW69" s="10"/>
      <c r="EX69" s="10"/>
      <c r="EY69" s="10"/>
      <c r="EZ69" s="10"/>
      <c r="FA69" s="10"/>
      <c r="FB69" s="10"/>
      <c r="FC69" s="10"/>
      <c r="FD69" s="10"/>
      <c r="FE69" s="10"/>
      <c r="FF69" s="10"/>
      <c r="FG69" s="10"/>
      <c r="FH69" s="10"/>
      <c r="FI69" s="10"/>
      <c r="FJ69" s="10"/>
      <c r="FK69" s="10"/>
      <c r="FL69" s="10"/>
      <c r="FM69" s="10"/>
      <c r="FN69" s="10"/>
      <c r="FO69" s="10"/>
      <c r="FP69" s="10"/>
      <c r="FQ69" s="10"/>
      <c r="FR69" s="10"/>
      <c r="FS69" s="10"/>
      <c r="FT69" s="10"/>
      <c r="FU69" s="10"/>
      <c r="FV69" s="10"/>
      <c r="FW69" s="10"/>
      <c r="FX69" s="10"/>
      <c r="FY69" s="10"/>
      <c r="FZ69" s="10"/>
      <c r="GA69" s="10"/>
      <c r="GB69" s="10"/>
      <c r="GC69" s="10"/>
      <c r="GD69" s="10"/>
      <c r="GE69" s="10"/>
      <c r="GF69" s="10"/>
      <c r="GG69" s="10"/>
      <c r="GH69" s="10"/>
      <c r="GI69" s="10"/>
      <c r="GJ69" s="10"/>
      <c r="GK69" s="10"/>
      <c r="GL69" s="10"/>
      <c r="GM69" s="10"/>
      <c r="GN69" s="10"/>
      <c r="GO69" s="10"/>
      <c r="GP69" s="10"/>
      <c r="GQ69" s="10"/>
      <c r="GR69" s="10"/>
      <c r="GS69" s="10"/>
      <c r="GT69" s="10"/>
      <c r="GU69" s="10"/>
      <c r="GV69" s="10"/>
      <c r="GW69" s="10"/>
      <c r="GX69" s="10"/>
      <c r="GY69" s="10"/>
      <c r="GZ69" s="10"/>
      <c r="HA69" s="10"/>
      <c r="HB69" s="10"/>
      <c r="HC69" s="10"/>
      <c r="HD69" s="10"/>
      <c r="HE69" s="10"/>
      <c r="HF69" s="10"/>
      <c r="HG69" s="10"/>
      <c r="HH69" s="10"/>
      <c r="HI69" s="10"/>
      <c r="HJ69" s="10"/>
      <c r="HK69" s="10"/>
      <c r="HL69" s="10"/>
      <c r="HM69" s="10"/>
      <c r="HN69" s="10"/>
      <c r="HO69" s="10"/>
      <c r="HP69" s="10"/>
      <c r="HQ69" s="10"/>
      <c r="HR69" s="10"/>
      <c r="HS69" s="10"/>
      <c r="HT69" s="10"/>
      <c r="HU69" s="10"/>
      <c r="HV69" s="10"/>
      <c r="HW69" s="10"/>
      <c r="HX69" s="10"/>
      <c r="HY69" s="10"/>
      <c r="HZ69" s="10"/>
      <c r="IA69" s="10"/>
      <c r="IB69" s="10"/>
      <c r="IC69" s="10"/>
      <c r="ID69" s="10"/>
      <c r="IE69" s="10"/>
      <c r="IF69" s="10"/>
      <c r="IG69" s="10"/>
      <c r="IH69" s="10"/>
      <c r="II69" s="10"/>
      <c r="IJ69" s="10"/>
      <c r="IK69" s="10"/>
      <c r="IL69" s="10"/>
      <c r="IM69" s="10"/>
      <c r="IN69" s="10"/>
      <c r="IO69" s="10"/>
      <c r="IP69" s="10"/>
      <c r="IQ69" s="10"/>
      <c r="IR69" s="10"/>
      <c r="IS69" s="10"/>
      <c r="IT69" s="10"/>
    </row>
  </sheetData>
  <sheetProtection/>
  <mergeCells count="3">
    <mergeCell ref="B40:C40"/>
    <mergeCell ref="B38:C38"/>
    <mergeCell ref="B39:C39"/>
  </mergeCells>
  <printOptions/>
  <pageMargins left="0.51" right="0" top="0.31" bottom="0.29" header="0.2" footer="0.29"/>
  <pageSetup fitToWidth="0" fitToHeight="1" horizontalDpi="600" verticalDpi="600" orientation="portrait" paperSize="9" r:id="rId1"/>
</worksheet>
</file>

<file path=xl/worksheets/sheet20.xml><?xml version="1.0" encoding="utf-8"?>
<worksheet xmlns="http://schemas.openxmlformats.org/spreadsheetml/2006/main" xmlns:r="http://schemas.openxmlformats.org/officeDocument/2006/relationships">
  <sheetPr>
    <pageSetUpPr fitToPage="1"/>
  </sheetPr>
  <dimension ref="A1:D101"/>
  <sheetViews>
    <sheetView workbookViewId="0" topLeftCell="A1">
      <selection activeCell="B47" sqref="B47"/>
    </sheetView>
  </sheetViews>
  <sheetFormatPr defaultColWidth="8.875" defaultRowHeight="12.75"/>
  <cols>
    <col min="1" max="1" width="71.125" style="305" customWidth="1"/>
    <col min="2" max="2" width="20.625" style="308" customWidth="1"/>
    <col min="3" max="3" width="13.375" style="308" customWidth="1"/>
    <col min="4" max="4" width="13.25390625" style="305" customWidth="1"/>
    <col min="5" max="16384" width="8.875" style="305" customWidth="1"/>
  </cols>
  <sheetData>
    <row r="1" ht="15.75">
      <c r="B1" s="303" t="s">
        <v>28</v>
      </c>
    </row>
    <row r="2" spans="1:3" ht="15.75">
      <c r="A2" s="315" t="s">
        <v>529</v>
      </c>
      <c r="B2" s="315"/>
      <c r="C2" s="304"/>
    </row>
    <row r="3" spans="1:3" ht="15.75" customHeight="1">
      <c r="A3" s="234" t="s">
        <v>33</v>
      </c>
      <c r="B3" s="234" t="s">
        <v>122</v>
      </c>
      <c r="C3" s="306"/>
    </row>
    <row r="4" spans="1:4" ht="15.75">
      <c r="A4" s="232"/>
      <c r="B4" s="233" t="s">
        <v>528</v>
      </c>
      <c r="C4" s="307"/>
      <c r="D4" s="305" t="s">
        <v>261</v>
      </c>
    </row>
    <row r="5" spans="1:3" ht="47.25">
      <c r="A5" s="618" t="s">
        <v>668</v>
      </c>
      <c r="B5" s="437"/>
      <c r="C5" s="307"/>
    </row>
    <row r="6" spans="1:3" ht="18" customHeight="1">
      <c r="A6" s="601"/>
      <c r="B6" s="602"/>
      <c r="C6" s="307"/>
    </row>
    <row r="7" spans="1:3" ht="15.75" hidden="1">
      <c r="A7" s="603" t="s">
        <v>561</v>
      </c>
      <c r="B7" s="604"/>
      <c r="C7" s="307"/>
    </row>
    <row r="8" spans="1:3" ht="31.5" hidden="1">
      <c r="A8" s="605" t="s">
        <v>562</v>
      </c>
      <c r="B8" s="604"/>
      <c r="C8" s="307"/>
    </row>
    <row r="9" spans="1:3" ht="15.75" hidden="1">
      <c r="A9" s="606" t="s">
        <v>314</v>
      </c>
      <c r="B9" s="607">
        <v>2826.44</v>
      </c>
      <c r="C9" s="307"/>
    </row>
    <row r="10" spans="1:3" ht="15.75" hidden="1">
      <c r="A10" s="608" t="s">
        <v>315</v>
      </c>
      <c r="B10" s="609">
        <v>3293</v>
      </c>
      <c r="C10" s="307"/>
    </row>
    <row r="11" spans="1:3" ht="15.75" hidden="1">
      <c r="A11" s="603" t="s">
        <v>563</v>
      </c>
      <c r="B11" s="610"/>
      <c r="C11" s="307"/>
    </row>
    <row r="12" spans="1:2" ht="31.5" hidden="1">
      <c r="A12" s="605" t="s">
        <v>564</v>
      </c>
      <c r="B12" s="610"/>
    </row>
    <row r="13" spans="1:2" ht="15.75" hidden="1">
      <c r="A13" s="611" t="s">
        <v>841</v>
      </c>
      <c r="B13" s="612">
        <v>3383.32</v>
      </c>
    </row>
    <row r="14" spans="1:2" ht="15.75" hidden="1">
      <c r="A14" s="608" t="s">
        <v>316</v>
      </c>
      <c r="B14" s="613">
        <v>3941.8</v>
      </c>
    </row>
    <row r="15" spans="1:2" ht="15.75" customHeight="1" hidden="1">
      <c r="A15" s="614"/>
      <c r="B15" s="610"/>
    </row>
    <row r="16" spans="1:2" ht="15.75">
      <c r="A16" s="96" t="s">
        <v>565</v>
      </c>
      <c r="B16" s="312"/>
    </row>
    <row r="17" spans="1:2" ht="31.5">
      <c r="A17" s="431" t="s">
        <v>562</v>
      </c>
      <c r="B17" s="312"/>
    </row>
    <row r="18" spans="1:2" ht="15.75">
      <c r="A18" s="190" t="s">
        <v>314</v>
      </c>
      <c r="B18" s="372">
        <v>3110.65</v>
      </c>
    </row>
    <row r="19" spans="1:2" ht="15.75">
      <c r="A19" s="223" t="s">
        <v>315</v>
      </c>
      <c r="B19" s="373">
        <v>3080</v>
      </c>
    </row>
    <row r="20" spans="1:2" ht="15.75">
      <c r="A20" s="96" t="s">
        <v>566</v>
      </c>
      <c r="B20" s="610"/>
    </row>
    <row r="21" spans="1:2" ht="31.5">
      <c r="A21" s="431" t="s">
        <v>564</v>
      </c>
      <c r="B21" s="70"/>
    </row>
    <row r="22" spans="1:2" ht="15.75">
      <c r="A22" s="619" t="s">
        <v>845</v>
      </c>
      <c r="B22" s="375">
        <v>3452.82</v>
      </c>
    </row>
    <row r="23" spans="1:2" ht="15.75">
      <c r="A23" s="223" t="s">
        <v>316</v>
      </c>
      <c r="B23" s="376">
        <v>3418.8</v>
      </c>
    </row>
    <row r="24" spans="1:2" ht="15.75" hidden="1">
      <c r="A24" s="614"/>
      <c r="B24" s="610"/>
    </row>
    <row r="25" spans="1:2" ht="15.75" hidden="1">
      <c r="A25" s="603" t="s">
        <v>565</v>
      </c>
      <c r="B25" s="604"/>
    </row>
    <row r="26" spans="1:2" ht="31.5" hidden="1">
      <c r="A26" s="605" t="s">
        <v>562</v>
      </c>
      <c r="B26" s="604"/>
    </row>
    <row r="27" spans="1:2" ht="15.75" hidden="1">
      <c r="A27" s="606" t="s">
        <v>314</v>
      </c>
      <c r="B27" s="607">
        <v>3748.73</v>
      </c>
    </row>
    <row r="28" spans="1:2" ht="15.75" hidden="1">
      <c r="A28" s="608" t="s">
        <v>315</v>
      </c>
      <c r="B28" s="609">
        <v>3750.1</v>
      </c>
    </row>
    <row r="29" spans="1:2" ht="15.75" hidden="1">
      <c r="A29" s="603" t="s">
        <v>566</v>
      </c>
      <c r="B29" s="610"/>
    </row>
    <row r="30" spans="1:2" ht="31.5" hidden="1">
      <c r="A30" s="605" t="s">
        <v>564</v>
      </c>
      <c r="B30" s="610"/>
    </row>
    <row r="31" spans="1:2" ht="15.75" hidden="1">
      <c r="A31" s="611" t="s">
        <v>841</v>
      </c>
      <c r="B31" s="612">
        <v>3748.73</v>
      </c>
    </row>
    <row r="32" spans="1:2" ht="15.75" hidden="1">
      <c r="A32" s="608" t="s">
        <v>316</v>
      </c>
      <c r="B32" s="613">
        <v>4231.89</v>
      </c>
    </row>
    <row r="33" spans="1:2" ht="15.75">
      <c r="A33" s="614"/>
      <c r="B33" s="610"/>
    </row>
    <row r="34" spans="1:2" ht="47.25">
      <c r="A34" s="620" t="s">
        <v>669</v>
      </c>
      <c r="B34" s="610"/>
    </row>
    <row r="35" spans="1:2" ht="15.75" hidden="1">
      <c r="A35" s="603" t="s">
        <v>561</v>
      </c>
      <c r="B35" s="610"/>
    </row>
    <row r="36" spans="1:2" ht="31.5" hidden="1">
      <c r="A36" s="605" t="s">
        <v>562</v>
      </c>
      <c r="B36" s="610"/>
    </row>
    <row r="37" spans="1:2" ht="15.75" hidden="1">
      <c r="A37" s="606" t="s">
        <v>317</v>
      </c>
      <c r="B37" s="612">
        <v>3167.57</v>
      </c>
    </row>
    <row r="38" spans="1:2" ht="15.75" hidden="1">
      <c r="A38" s="603" t="s">
        <v>563</v>
      </c>
      <c r="B38" s="610"/>
    </row>
    <row r="39" spans="1:2" ht="31.5" hidden="1">
      <c r="A39" s="605" t="s">
        <v>567</v>
      </c>
      <c r="B39" s="610"/>
    </row>
    <row r="40" spans="1:2" ht="15.75" hidden="1">
      <c r="A40" s="606" t="s">
        <v>318</v>
      </c>
      <c r="B40" s="612">
        <v>3791.66</v>
      </c>
    </row>
    <row r="41" spans="1:2" ht="15.75">
      <c r="A41" s="614"/>
      <c r="B41" s="610"/>
    </row>
    <row r="42" spans="1:2" ht="15.75">
      <c r="A42" s="96" t="s">
        <v>565</v>
      </c>
      <c r="B42" s="610"/>
    </row>
    <row r="43" spans="1:2" ht="31.5">
      <c r="A43" s="431" t="s">
        <v>562</v>
      </c>
      <c r="B43" s="610"/>
    </row>
    <row r="44" spans="1:2" ht="15.75">
      <c r="A44" s="190" t="s">
        <v>317</v>
      </c>
      <c r="B44" s="375">
        <v>3459.47</v>
      </c>
    </row>
    <row r="45" spans="1:2" ht="15.75">
      <c r="A45" s="96" t="s">
        <v>566</v>
      </c>
      <c r="B45" s="70"/>
    </row>
    <row r="46" spans="1:2" ht="31.5">
      <c r="A46" s="431" t="s">
        <v>567</v>
      </c>
      <c r="B46" s="70"/>
    </row>
    <row r="47" spans="1:2" ht="15.75">
      <c r="A47" s="190" t="s">
        <v>318</v>
      </c>
      <c r="B47" s="375">
        <v>3840.01</v>
      </c>
    </row>
    <row r="48" spans="1:2" ht="15.75">
      <c r="A48" s="614"/>
      <c r="B48" s="610"/>
    </row>
    <row r="49" spans="1:2" ht="15.75" hidden="1">
      <c r="A49" s="603" t="s">
        <v>565</v>
      </c>
      <c r="B49" s="610"/>
    </row>
    <row r="50" spans="1:2" ht="31.5" hidden="1">
      <c r="A50" s="605" t="s">
        <v>562</v>
      </c>
      <c r="B50" s="610"/>
    </row>
    <row r="51" spans="1:2" ht="15.75" hidden="1">
      <c r="A51" s="606" t="s">
        <v>317</v>
      </c>
      <c r="B51" s="612">
        <v>4066.61</v>
      </c>
    </row>
    <row r="52" spans="1:2" ht="15.75" hidden="1">
      <c r="A52" s="603" t="s">
        <v>566</v>
      </c>
      <c r="B52" s="610"/>
    </row>
    <row r="53" spans="1:2" ht="31.5" hidden="1">
      <c r="A53" s="605" t="s">
        <v>567</v>
      </c>
      <c r="B53" s="610"/>
    </row>
    <row r="54" spans="1:2" ht="15.75" hidden="1">
      <c r="A54" s="606" t="s">
        <v>318</v>
      </c>
      <c r="B54" s="612">
        <v>4125.66</v>
      </c>
    </row>
    <row r="55" spans="1:2" ht="47.25">
      <c r="A55" s="620" t="s">
        <v>670</v>
      </c>
      <c r="B55" s="610"/>
    </row>
    <row r="56" spans="1:2" ht="15.75" hidden="1">
      <c r="A56" s="96" t="s">
        <v>561</v>
      </c>
      <c r="B56" s="610"/>
    </row>
    <row r="57" spans="1:2" ht="31.5" hidden="1">
      <c r="A57" s="431" t="s">
        <v>568</v>
      </c>
      <c r="B57" s="610"/>
    </row>
    <row r="58" spans="1:2" ht="15.75" hidden="1">
      <c r="A58" s="619" t="s">
        <v>846</v>
      </c>
      <c r="B58" s="615">
        <v>3211.52</v>
      </c>
    </row>
    <row r="59" spans="1:2" ht="15.75" hidden="1">
      <c r="A59" s="96" t="s">
        <v>563</v>
      </c>
      <c r="B59" s="616"/>
    </row>
    <row r="60" spans="1:2" ht="31.5" hidden="1">
      <c r="A60" s="431" t="s">
        <v>568</v>
      </c>
      <c r="B60" s="616"/>
    </row>
    <row r="61" spans="1:2" ht="15.75" hidden="1">
      <c r="A61" s="619" t="s">
        <v>847</v>
      </c>
      <c r="B61" s="615">
        <v>3452.37</v>
      </c>
    </row>
    <row r="62" spans="1:2" ht="15.75">
      <c r="A62" s="621"/>
      <c r="B62" s="617"/>
    </row>
    <row r="63" spans="1:2" ht="15.75">
      <c r="A63" s="96" t="s">
        <v>565</v>
      </c>
      <c r="B63" s="610"/>
    </row>
    <row r="64" spans="1:2" ht="31.5">
      <c r="A64" s="431" t="s">
        <v>568</v>
      </c>
      <c r="B64" s="70"/>
    </row>
    <row r="65" spans="1:2" ht="15.75">
      <c r="A65" s="619" t="s">
        <v>846</v>
      </c>
      <c r="B65" s="377">
        <v>3452.37</v>
      </c>
    </row>
    <row r="66" spans="1:2" ht="15.75">
      <c r="A66" s="96" t="s">
        <v>566</v>
      </c>
      <c r="B66" s="314"/>
    </row>
    <row r="67" spans="1:2" ht="31.5">
      <c r="A67" s="431" t="s">
        <v>568</v>
      </c>
      <c r="B67" s="314"/>
    </row>
    <row r="68" spans="1:2" ht="15.75">
      <c r="A68" s="622" t="s">
        <v>847</v>
      </c>
      <c r="B68" s="381">
        <v>3452.37</v>
      </c>
    </row>
    <row r="69" spans="1:2" ht="15.75" hidden="1">
      <c r="A69" s="378"/>
      <c r="B69" s="379"/>
    </row>
    <row r="70" spans="1:2" ht="15.75" hidden="1">
      <c r="A70" s="311" t="s">
        <v>565</v>
      </c>
      <c r="B70" s="70"/>
    </row>
    <row r="71" spans="1:2" ht="31.5" hidden="1">
      <c r="A71" s="313" t="s">
        <v>568</v>
      </c>
      <c r="B71" s="70"/>
    </row>
    <row r="72" spans="1:2" ht="15.75" hidden="1">
      <c r="A72" s="374" t="s">
        <v>39</v>
      </c>
      <c r="B72" s="377">
        <v>3694.04</v>
      </c>
    </row>
    <row r="73" spans="1:2" ht="15.75" hidden="1">
      <c r="A73" s="311" t="s">
        <v>566</v>
      </c>
      <c r="B73" s="314"/>
    </row>
    <row r="74" spans="1:2" ht="31.5" hidden="1">
      <c r="A74" s="313" t="s">
        <v>568</v>
      </c>
      <c r="B74" s="314"/>
    </row>
    <row r="75" spans="1:2" ht="15.75" hidden="1">
      <c r="A75" s="380" t="s">
        <v>40</v>
      </c>
      <c r="B75" s="381">
        <v>3952.62</v>
      </c>
    </row>
    <row r="76" spans="1:2" ht="15.75">
      <c r="A76" s="444"/>
      <c r="B76" s="445"/>
    </row>
    <row r="78" spans="1:2" ht="15.75">
      <c r="A78" s="301" t="s">
        <v>570</v>
      </c>
      <c r="B78" s="231"/>
    </row>
    <row r="79" spans="1:2" ht="15.75">
      <c r="A79" s="234" t="s">
        <v>33</v>
      </c>
      <c r="B79" s="234" t="s">
        <v>122</v>
      </c>
    </row>
    <row r="80" spans="1:2" ht="15.75">
      <c r="A80" s="232"/>
      <c r="B80" s="233" t="s">
        <v>530</v>
      </c>
    </row>
    <row r="81" spans="1:2" ht="31.5">
      <c r="A81" s="239" t="s">
        <v>674</v>
      </c>
      <c r="B81" s="240"/>
    </row>
    <row r="82" spans="1:3" ht="15.75">
      <c r="A82" s="235" t="s">
        <v>842</v>
      </c>
      <c r="B82" s="238">
        <v>22.02</v>
      </c>
      <c r="C82" s="305"/>
    </row>
    <row r="83" spans="1:3" ht="15.75">
      <c r="A83" s="235" t="s">
        <v>843</v>
      </c>
      <c r="B83" s="238">
        <v>28.37</v>
      </c>
      <c r="C83" s="305"/>
    </row>
    <row r="84" spans="1:3" ht="31.5">
      <c r="A84" s="237" t="s">
        <v>675</v>
      </c>
      <c r="B84" s="236"/>
      <c r="C84" s="305"/>
    </row>
    <row r="85" spans="1:3" ht="15.75">
      <c r="A85" s="235" t="s">
        <v>842</v>
      </c>
      <c r="B85" s="238">
        <v>25.98</v>
      </c>
      <c r="C85" s="305"/>
    </row>
    <row r="86" spans="1:3" ht="15.75">
      <c r="A86" s="262" t="s">
        <v>843</v>
      </c>
      <c r="B86" s="263">
        <v>33.48</v>
      </c>
      <c r="C86" s="305"/>
    </row>
    <row r="87" spans="1:3" ht="15.75">
      <c r="A87" s="442"/>
      <c r="B87" s="443"/>
      <c r="C87" s="305"/>
    </row>
    <row r="89" spans="1:3" ht="15.75">
      <c r="A89" s="303" t="s">
        <v>569</v>
      </c>
      <c r="C89" s="305"/>
    </row>
    <row r="90" spans="1:3" ht="15.75">
      <c r="A90" s="234" t="s">
        <v>33</v>
      </c>
      <c r="B90" s="234" t="s">
        <v>122</v>
      </c>
      <c r="C90" s="305"/>
    </row>
    <row r="91" spans="1:3" ht="15.75">
      <c r="A91" s="232"/>
      <c r="B91" s="233" t="s">
        <v>530</v>
      </c>
      <c r="C91" s="305"/>
    </row>
    <row r="92" spans="1:3" ht="15.75">
      <c r="A92" s="239" t="s">
        <v>676</v>
      </c>
      <c r="B92" s="240"/>
      <c r="C92" s="305"/>
    </row>
    <row r="93" spans="1:3" ht="15.75">
      <c r="A93" s="235" t="s">
        <v>842</v>
      </c>
      <c r="B93" s="238">
        <v>10.32</v>
      </c>
      <c r="C93" s="305"/>
    </row>
    <row r="94" spans="1:3" ht="15.75">
      <c r="A94" s="235" t="s">
        <v>843</v>
      </c>
      <c r="B94" s="238">
        <v>14.26</v>
      </c>
      <c r="C94" s="305"/>
    </row>
    <row r="95" spans="1:3" ht="15.75">
      <c r="A95" s="237" t="s">
        <v>677</v>
      </c>
      <c r="B95" s="302"/>
      <c r="C95" s="305"/>
    </row>
    <row r="96" spans="1:3" ht="15.75">
      <c r="A96" s="235" t="s">
        <v>842</v>
      </c>
      <c r="B96" s="309">
        <v>12.18</v>
      </c>
      <c r="C96" s="440"/>
    </row>
    <row r="97" spans="1:3" ht="15.75">
      <c r="A97" s="262" t="s">
        <v>843</v>
      </c>
      <c r="B97" s="310">
        <v>16.83</v>
      </c>
      <c r="C97" s="440"/>
    </row>
    <row r="98" spans="1:3" ht="15.75">
      <c r="A98" s="305" t="s">
        <v>123</v>
      </c>
      <c r="C98" s="305"/>
    </row>
    <row r="99" spans="1:3" ht="15.75">
      <c r="A99" s="305" t="s">
        <v>397</v>
      </c>
      <c r="C99" s="305"/>
    </row>
    <row r="100" spans="1:3" ht="15.75">
      <c r="A100" s="305" t="s">
        <v>844</v>
      </c>
      <c r="C100" s="305"/>
    </row>
    <row r="101" spans="1:3" ht="15.75">
      <c r="A101" s="305" t="s">
        <v>671</v>
      </c>
      <c r="C101" s="305"/>
    </row>
  </sheetData>
  <sheetProtection/>
  <printOptions/>
  <pageMargins left="0.5905511811023623" right="0" top="0.4330708661417323" bottom="0.1968503937007874" header="0.5118110236220472" footer="0.5118110236220472"/>
  <pageSetup fitToHeight="1" fitToWidth="1" horizontalDpi="600" verticalDpi="600" orientation="portrait" paperSize="9" scale="72" r:id="rId1"/>
</worksheet>
</file>

<file path=xl/worksheets/sheet21.xml><?xml version="1.0" encoding="utf-8"?>
<worksheet xmlns="http://schemas.openxmlformats.org/spreadsheetml/2006/main" xmlns:r="http://schemas.openxmlformats.org/officeDocument/2006/relationships">
  <sheetPr>
    <pageSetUpPr fitToPage="1"/>
  </sheetPr>
  <dimension ref="A1:H64"/>
  <sheetViews>
    <sheetView zoomScale="120" zoomScaleNormal="120" zoomScalePageLayoutView="0" workbookViewId="0" topLeftCell="A1">
      <selection activeCell="A2" sqref="A2"/>
    </sheetView>
  </sheetViews>
  <sheetFormatPr defaultColWidth="9.00390625" defaultRowHeight="12.75"/>
  <cols>
    <col min="1" max="1" width="4.125" style="103" customWidth="1"/>
    <col min="2" max="2" width="56.75390625" style="103" customWidth="1"/>
    <col min="3" max="3" width="11.00390625" style="104" customWidth="1"/>
    <col min="4" max="4" width="18.75390625" style="103" customWidth="1"/>
    <col min="5" max="16384" width="9.125" style="103" customWidth="1"/>
  </cols>
  <sheetData>
    <row r="1" spans="1:4" ht="12.75" customHeight="1">
      <c r="A1" s="109" t="s">
        <v>14</v>
      </c>
      <c r="B1" s="109"/>
      <c r="C1" s="109"/>
      <c r="D1" s="109"/>
    </row>
    <row r="2" spans="1:5" ht="12.75" customHeight="1">
      <c r="A2" s="137"/>
      <c r="B2" s="137"/>
      <c r="C2" s="137"/>
      <c r="D2" s="137"/>
      <c r="E2" s="102"/>
    </row>
    <row r="3" ht="12.75" customHeight="1" thickBot="1">
      <c r="D3" s="105" t="s">
        <v>15</v>
      </c>
    </row>
    <row r="4" spans="1:4" ht="24.75" customHeight="1" thickBot="1">
      <c r="A4" s="116" t="s">
        <v>198</v>
      </c>
      <c r="B4" s="117" t="s">
        <v>199</v>
      </c>
      <c r="C4" s="118" t="s">
        <v>265</v>
      </c>
      <c r="D4" s="119" t="s">
        <v>16</v>
      </c>
    </row>
    <row r="5" spans="1:4" ht="12.75" customHeight="1">
      <c r="A5" s="106" t="s">
        <v>152</v>
      </c>
      <c r="B5" s="107" t="s">
        <v>200</v>
      </c>
      <c r="C5" s="340"/>
      <c r="D5" s="354"/>
    </row>
    <row r="6" spans="1:4" ht="12.75" customHeight="1">
      <c r="A6" s="201" t="s">
        <v>201</v>
      </c>
      <c r="B6" s="202" t="s">
        <v>202</v>
      </c>
      <c r="C6" s="341" t="s">
        <v>231</v>
      </c>
      <c r="D6" s="355">
        <v>582</v>
      </c>
    </row>
    <row r="7" spans="1:4" ht="12.75" customHeight="1">
      <c r="A7" s="201" t="s">
        <v>203</v>
      </c>
      <c r="B7" s="202" t="s">
        <v>204</v>
      </c>
      <c r="C7" s="341" t="s">
        <v>231</v>
      </c>
      <c r="D7" s="355">
        <v>1160</v>
      </c>
    </row>
    <row r="8" spans="1:5" ht="12.75" customHeight="1">
      <c r="A8" s="201" t="s">
        <v>205</v>
      </c>
      <c r="B8" s="202" t="s">
        <v>206</v>
      </c>
      <c r="C8" s="341" t="s">
        <v>231</v>
      </c>
      <c r="D8" s="355">
        <v>785</v>
      </c>
      <c r="E8" s="108"/>
    </row>
    <row r="9" spans="1:4" ht="12.75" customHeight="1">
      <c r="A9" s="201" t="s">
        <v>207</v>
      </c>
      <c r="B9" s="202" t="s">
        <v>208</v>
      </c>
      <c r="C9" s="341" t="s">
        <v>231</v>
      </c>
      <c r="D9" s="355">
        <v>1160</v>
      </c>
    </row>
    <row r="10" spans="1:4" ht="12.75" customHeight="1">
      <c r="A10" s="201" t="s">
        <v>209</v>
      </c>
      <c r="B10" s="202" t="s">
        <v>176</v>
      </c>
      <c r="C10" s="341" t="s">
        <v>231</v>
      </c>
      <c r="D10" s="355">
        <v>863</v>
      </c>
    </row>
    <row r="11" spans="1:4" ht="12.75" customHeight="1">
      <c r="A11" s="201" t="s">
        <v>177</v>
      </c>
      <c r="B11" s="202" t="s">
        <v>178</v>
      </c>
      <c r="C11" s="341" t="s">
        <v>231</v>
      </c>
      <c r="D11" s="355">
        <v>1160</v>
      </c>
    </row>
    <row r="12" spans="1:4" ht="12.75" customHeight="1">
      <c r="A12" s="201" t="s">
        <v>179</v>
      </c>
      <c r="B12" s="202" t="s">
        <v>110</v>
      </c>
      <c r="C12" s="341" t="s">
        <v>231</v>
      </c>
      <c r="D12" s="355">
        <v>437</v>
      </c>
    </row>
    <row r="13" spans="1:4" ht="12.75" customHeight="1">
      <c r="A13" s="201" t="s">
        <v>180</v>
      </c>
      <c r="B13" s="202" t="s">
        <v>111</v>
      </c>
      <c r="C13" s="341" t="s">
        <v>231</v>
      </c>
      <c r="D13" s="355">
        <v>920</v>
      </c>
    </row>
    <row r="14" spans="1:4" ht="12.75" customHeight="1">
      <c r="A14" s="201" t="s">
        <v>181</v>
      </c>
      <c r="B14" s="202" t="s">
        <v>118</v>
      </c>
      <c r="C14" s="341" t="s">
        <v>231</v>
      </c>
      <c r="D14" s="355">
        <v>577</v>
      </c>
    </row>
    <row r="15" spans="1:4" ht="12.75" customHeight="1">
      <c r="A15" s="201" t="s">
        <v>182</v>
      </c>
      <c r="B15" s="202" t="s">
        <v>119</v>
      </c>
      <c r="C15" s="341" t="s">
        <v>231</v>
      </c>
      <c r="D15" s="355">
        <v>1238</v>
      </c>
    </row>
    <row r="16" spans="1:4" s="102" customFormat="1" ht="12.75" customHeight="1">
      <c r="A16" s="356" t="s">
        <v>438</v>
      </c>
      <c r="B16" s="343" t="s">
        <v>140</v>
      </c>
      <c r="C16" s="344"/>
      <c r="D16" s="357"/>
    </row>
    <row r="17" spans="1:4" ht="12.75" customHeight="1">
      <c r="A17" s="358" t="s">
        <v>267</v>
      </c>
      <c r="B17" s="163" t="s">
        <v>300</v>
      </c>
      <c r="C17" s="345" t="s">
        <v>301</v>
      </c>
      <c r="D17" s="359">
        <v>224</v>
      </c>
    </row>
    <row r="18" spans="1:4" ht="24.75" customHeight="1">
      <c r="A18" s="261" t="s">
        <v>268</v>
      </c>
      <c r="B18" s="173" t="s">
        <v>385</v>
      </c>
      <c r="C18" s="341" t="s">
        <v>231</v>
      </c>
      <c r="D18" s="360">
        <v>224</v>
      </c>
    </row>
    <row r="19" spans="1:4" ht="12.75" customHeight="1">
      <c r="A19" s="246" t="s">
        <v>269</v>
      </c>
      <c r="B19" s="166" t="s">
        <v>308</v>
      </c>
      <c r="C19" s="342"/>
      <c r="D19" s="361"/>
    </row>
    <row r="20" spans="1:4" ht="12.75" customHeight="1" thickBot="1">
      <c r="A20" s="162"/>
      <c r="B20" s="163" t="s">
        <v>309</v>
      </c>
      <c r="C20" s="164" t="s">
        <v>231</v>
      </c>
      <c r="D20" s="165">
        <v>377</v>
      </c>
    </row>
    <row r="21" spans="1:8" s="102" customFormat="1" ht="24.75" customHeight="1" thickBot="1">
      <c r="A21" s="167" t="s">
        <v>342</v>
      </c>
      <c r="B21" s="168" t="s">
        <v>196</v>
      </c>
      <c r="C21" s="169" t="s">
        <v>231</v>
      </c>
      <c r="D21" s="181">
        <v>30</v>
      </c>
      <c r="E21" s="172"/>
      <c r="F21" s="172"/>
      <c r="G21" s="172"/>
      <c r="H21" s="172"/>
    </row>
    <row r="22" spans="1:8" s="102" customFormat="1" ht="24.75" customHeight="1">
      <c r="A22" s="362" t="s">
        <v>153</v>
      </c>
      <c r="B22" s="346" t="s">
        <v>310</v>
      </c>
      <c r="C22" s="347" t="s">
        <v>263</v>
      </c>
      <c r="D22" s="363">
        <v>2660</v>
      </c>
      <c r="E22" s="176"/>
      <c r="F22" s="177"/>
      <c r="G22" s="178"/>
      <c r="H22" s="179"/>
    </row>
    <row r="23" spans="1:8" s="102" customFormat="1" ht="25.5" customHeight="1">
      <c r="A23" s="364" t="s">
        <v>154</v>
      </c>
      <c r="B23" s="348" t="s">
        <v>386</v>
      </c>
      <c r="C23" s="349"/>
      <c r="D23" s="365"/>
      <c r="E23" s="176"/>
      <c r="F23" s="177"/>
      <c r="G23" s="178"/>
      <c r="H23" s="179"/>
    </row>
    <row r="24" spans="1:8" s="102" customFormat="1" ht="12.75" customHeight="1">
      <c r="A24" s="209" t="s">
        <v>356</v>
      </c>
      <c r="B24" s="216" t="s">
        <v>387</v>
      </c>
      <c r="C24" s="350" t="s">
        <v>70</v>
      </c>
      <c r="D24" s="366">
        <v>5950</v>
      </c>
      <c r="E24" s="176"/>
      <c r="F24" s="177"/>
      <c r="G24" s="178"/>
      <c r="H24" s="179"/>
    </row>
    <row r="25" spans="1:8" s="102" customFormat="1" ht="12.75" customHeight="1">
      <c r="A25" s="182" t="s">
        <v>357</v>
      </c>
      <c r="B25" s="186" t="s">
        <v>388</v>
      </c>
      <c r="C25" s="351" t="s">
        <v>70</v>
      </c>
      <c r="D25" s="367">
        <v>4950</v>
      </c>
      <c r="E25" s="176"/>
      <c r="F25" s="177"/>
      <c r="G25" s="178"/>
      <c r="H25" s="179"/>
    </row>
    <row r="26" spans="1:4" s="102" customFormat="1" ht="14.25" customHeight="1" thickBot="1">
      <c r="A26" s="362" t="s">
        <v>333</v>
      </c>
      <c r="B26" s="352" t="s">
        <v>463</v>
      </c>
      <c r="C26" s="353" t="s">
        <v>464</v>
      </c>
      <c r="D26" s="426">
        <v>4650</v>
      </c>
    </row>
    <row r="27" spans="1:4" s="102" customFormat="1" ht="14.25" customHeight="1">
      <c r="A27" s="203"/>
      <c r="B27" s="207"/>
      <c r="C27" s="212"/>
      <c r="D27" s="204" t="s">
        <v>446</v>
      </c>
    </row>
    <row r="28" spans="1:4" s="102" customFormat="1" ht="13.5" customHeight="1">
      <c r="A28" s="205" t="s">
        <v>275</v>
      </c>
      <c r="B28" s="208" t="s">
        <v>445</v>
      </c>
      <c r="C28" s="213"/>
      <c r="D28" s="206" t="s">
        <v>447</v>
      </c>
    </row>
    <row r="29" spans="1:4" s="102" customFormat="1" ht="13.5" customHeight="1">
      <c r="A29" s="205"/>
      <c r="B29" s="208"/>
      <c r="C29" s="213"/>
      <c r="D29" s="206"/>
    </row>
    <row r="30" spans="1:4" s="102" customFormat="1" ht="14.25" customHeight="1">
      <c r="A30" s="217" t="s">
        <v>389</v>
      </c>
      <c r="B30" s="216" t="s">
        <v>448</v>
      </c>
      <c r="C30" s="214"/>
      <c r="D30" s="210">
        <v>30</v>
      </c>
    </row>
    <row r="31" spans="1:4" s="102" customFormat="1" ht="14.25" customHeight="1">
      <c r="A31" s="209" t="s">
        <v>390</v>
      </c>
      <c r="B31" s="216" t="s">
        <v>449</v>
      </c>
      <c r="C31" s="214"/>
      <c r="D31" s="210">
        <v>30</v>
      </c>
    </row>
    <row r="32" spans="1:4" s="102" customFormat="1" ht="14.25" customHeight="1">
      <c r="A32" s="189" t="s">
        <v>391</v>
      </c>
      <c r="B32" s="188" t="s">
        <v>450</v>
      </c>
      <c r="C32" s="215"/>
      <c r="D32" s="211">
        <v>50</v>
      </c>
    </row>
    <row r="33" spans="1:4" s="102" customFormat="1" ht="14.25" customHeight="1">
      <c r="A33" s="182"/>
      <c r="B33" s="186"/>
      <c r="C33" s="213"/>
      <c r="D33" s="206" t="s">
        <v>452</v>
      </c>
    </row>
    <row r="34" spans="1:4" s="102" customFormat="1" ht="14.25" customHeight="1" thickBot="1">
      <c r="A34" s="183" t="s">
        <v>392</v>
      </c>
      <c r="B34" s="187" t="s">
        <v>451</v>
      </c>
      <c r="C34" s="185"/>
      <c r="D34" s="184" t="s">
        <v>453</v>
      </c>
    </row>
    <row r="35" spans="1:4" s="102" customFormat="1" ht="14.25" customHeight="1" thickBot="1">
      <c r="A35" s="180" t="s">
        <v>276</v>
      </c>
      <c r="B35" s="168" t="s">
        <v>302</v>
      </c>
      <c r="C35" s="191" t="s">
        <v>340</v>
      </c>
      <c r="D35" s="427">
        <v>1470</v>
      </c>
    </row>
    <row r="36" spans="1:4" s="102" customFormat="1" ht="28.5" customHeight="1" thickBot="1">
      <c r="A36" s="180" t="s">
        <v>277</v>
      </c>
      <c r="B36" s="168" t="s">
        <v>757</v>
      </c>
      <c r="C36" s="547" t="s">
        <v>70</v>
      </c>
      <c r="D36" s="427">
        <v>16950</v>
      </c>
    </row>
    <row r="37" spans="1:4" s="102" customFormat="1" ht="14.25" customHeight="1">
      <c r="A37" s="146"/>
      <c r="B37" s="147"/>
      <c r="C37" s="146"/>
      <c r="D37" s="146"/>
    </row>
    <row r="38" ht="12.75" customHeight="1">
      <c r="A38" s="109" t="s">
        <v>17</v>
      </c>
    </row>
    <row r="39" spans="1:4" s="112" customFormat="1" ht="12.75" customHeight="1">
      <c r="A39" s="120" t="s">
        <v>255</v>
      </c>
      <c r="B39" s="113" t="s">
        <v>345</v>
      </c>
      <c r="C39" s="111"/>
      <c r="D39" s="111"/>
    </row>
    <row r="40" spans="1:4" s="112" customFormat="1" ht="12.75" customHeight="1">
      <c r="A40" s="120"/>
      <c r="B40" s="113" t="s">
        <v>346</v>
      </c>
      <c r="C40" s="111"/>
      <c r="D40" s="111"/>
    </row>
    <row r="41" spans="1:3" ht="12.75" customHeight="1">
      <c r="A41" s="110" t="s">
        <v>2</v>
      </c>
      <c r="B41" s="113" t="s">
        <v>197</v>
      </c>
      <c r="C41" s="103"/>
    </row>
    <row r="42" spans="1:3" ht="12.75" customHeight="1">
      <c r="A42" s="110" t="s">
        <v>3</v>
      </c>
      <c r="B42" s="113" t="s">
        <v>81</v>
      </c>
      <c r="C42" s="103"/>
    </row>
    <row r="43" spans="1:3" ht="12.75" customHeight="1">
      <c r="A43" s="110" t="s">
        <v>82</v>
      </c>
      <c r="B43" s="113" t="s">
        <v>9</v>
      </c>
      <c r="C43" s="103"/>
    </row>
    <row r="44" spans="1:3" ht="12.75" customHeight="1">
      <c r="A44" s="110"/>
      <c r="B44" s="113" t="s">
        <v>10</v>
      </c>
      <c r="C44" s="103"/>
    </row>
    <row r="45" spans="1:2" ht="12.75" customHeight="1">
      <c r="A45" s="110" t="s">
        <v>83</v>
      </c>
      <c r="B45" s="103" t="s">
        <v>84</v>
      </c>
    </row>
    <row r="46" spans="1:2" ht="12.75" customHeight="1">
      <c r="A46" s="110"/>
      <c r="B46" s="103" t="s">
        <v>403</v>
      </c>
    </row>
    <row r="47" ht="12.75" customHeight="1">
      <c r="A47" s="110"/>
    </row>
    <row r="48" ht="12.75" customHeight="1">
      <c r="A48" s="110"/>
    </row>
    <row r="49" ht="12.75" customHeight="1">
      <c r="A49" s="110"/>
    </row>
    <row r="50" ht="12.75" customHeight="1">
      <c r="A50" s="104"/>
    </row>
    <row r="51" ht="12.75" customHeight="1">
      <c r="A51" s="104"/>
    </row>
    <row r="52" ht="12.75" customHeight="1">
      <c r="A52" s="104"/>
    </row>
    <row r="53" ht="12.75" customHeight="1">
      <c r="A53" s="104"/>
    </row>
    <row r="54" ht="12.75" customHeight="1">
      <c r="A54" s="104"/>
    </row>
    <row r="55" ht="12.75" customHeight="1">
      <c r="A55" s="104"/>
    </row>
    <row r="56" ht="12.75" customHeight="1">
      <c r="A56" s="104"/>
    </row>
    <row r="57" ht="12.75" customHeight="1">
      <c r="A57" s="104"/>
    </row>
    <row r="58" ht="12.75" customHeight="1">
      <c r="A58" s="104"/>
    </row>
    <row r="59" ht="12.75" customHeight="1">
      <c r="A59" s="104"/>
    </row>
    <row r="60" ht="12.75" customHeight="1">
      <c r="A60" s="104"/>
    </row>
    <row r="61" ht="12.75" customHeight="1"/>
    <row r="62" ht="12.75" customHeight="1"/>
    <row r="63" ht="12.75" customHeight="1"/>
    <row r="64" spans="2:4" ht="12.75" customHeight="1">
      <c r="B64" s="114"/>
      <c r="C64" s="115"/>
      <c r="D64" s="114"/>
    </row>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sheetData>
  <sheetProtection/>
  <printOptions/>
  <pageMargins left="0.5905511811023623" right="0.1968503937007874" top="0.2362204724409449" bottom="0" header="0" footer="0"/>
  <pageSetup fitToHeight="1" fitToWidth="1" horizontalDpi="600" verticalDpi="600" orientation="portrait" paperSize="9" scale="98" r:id="rId1"/>
</worksheet>
</file>

<file path=xl/worksheets/sheet22.xml><?xml version="1.0" encoding="utf-8"?>
<worksheet xmlns="http://schemas.openxmlformats.org/spreadsheetml/2006/main" xmlns:r="http://schemas.openxmlformats.org/officeDocument/2006/relationships">
  <sheetPr>
    <pageSetUpPr fitToPage="1"/>
  </sheetPr>
  <dimension ref="A1:F88"/>
  <sheetViews>
    <sheetView zoomScalePageLayoutView="0" workbookViewId="0" topLeftCell="B1">
      <selection activeCell="L15" sqref="L15"/>
    </sheetView>
  </sheetViews>
  <sheetFormatPr defaultColWidth="8.875" defaultRowHeight="12.75"/>
  <cols>
    <col min="1" max="1" width="0.37109375" style="10" hidden="1" customWidth="1"/>
    <col min="2" max="2" width="71.25390625" style="10" customWidth="1"/>
    <col min="3" max="4" width="12.875" style="18" customWidth="1"/>
    <col min="5" max="5" width="17.875" style="10" customWidth="1"/>
    <col min="6" max="6" width="12.625" style="10" customWidth="1"/>
    <col min="7" max="16384" width="8.875" style="10" customWidth="1"/>
  </cols>
  <sheetData>
    <row r="1" spans="2:4" s="11" customFormat="1" ht="15.75">
      <c r="B1" s="11" t="s">
        <v>74</v>
      </c>
      <c r="C1" s="18"/>
      <c r="D1" s="10"/>
    </row>
    <row r="2" spans="2:4" s="11" customFormat="1" ht="15.75">
      <c r="B2" s="11" t="s">
        <v>679</v>
      </c>
      <c r="C2" s="18"/>
      <c r="D2" s="10"/>
    </row>
    <row r="3" spans="2:4" ht="15.75">
      <c r="B3" s="21"/>
      <c r="C3" s="9"/>
      <c r="D3" s="9"/>
    </row>
    <row r="4" spans="2:6" ht="15.75">
      <c r="B4" s="21" t="s">
        <v>680</v>
      </c>
      <c r="C4" s="9"/>
      <c r="D4" s="33"/>
      <c r="E4" s="21"/>
      <c r="F4" s="21"/>
    </row>
    <row r="5" spans="2:6" ht="15.75">
      <c r="B5" s="28" t="s">
        <v>848</v>
      </c>
      <c r="C5" s="446"/>
      <c r="D5" s="9"/>
      <c r="E5" s="9"/>
      <c r="F5" s="9"/>
    </row>
    <row r="6" spans="2:6" ht="15.75">
      <c r="B6" s="21"/>
      <c r="C6" s="9"/>
      <c r="D6" s="9"/>
      <c r="E6" s="27"/>
      <c r="F6" s="9"/>
    </row>
    <row r="7" spans="2:6" ht="15.75">
      <c r="B7" s="319"/>
      <c r="C7" s="9"/>
      <c r="D7" s="9"/>
      <c r="E7" s="27"/>
      <c r="F7" s="9"/>
    </row>
    <row r="8" spans="2:6" ht="15.75">
      <c r="B8" s="21"/>
      <c r="C8" s="9"/>
      <c r="D8" s="320"/>
      <c r="E8" s="27"/>
      <c r="F8" s="9"/>
    </row>
    <row r="9" spans="2:6" ht="15.75">
      <c r="B9" s="21"/>
      <c r="C9" s="9"/>
      <c r="D9" s="320"/>
      <c r="E9" s="27"/>
      <c r="F9" s="9"/>
    </row>
    <row r="10" spans="2:6" ht="15.75">
      <c r="B10" s="21"/>
      <c r="C10" s="9"/>
      <c r="D10" s="320"/>
      <c r="E10" s="9"/>
      <c r="F10" s="21"/>
    </row>
    <row r="11" spans="2:6" ht="15.75">
      <c r="B11" s="21"/>
      <c r="C11" s="9"/>
      <c r="D11" s="320"/>
      <c r="E11" s="9"/>
      <c r="F11" s="21"/>
    </row>
    <row r="12" spans="2:6" ht="15.75">
      <c r="B12" s="21"/>
      <c r="C12" s="9"/>
      <c r="D12" s="320"/>
      <c r="E12" s="9"/>
      <c r="F12" s="21"/>
    </row>
    <row r="13" spans="2:6" ht="15.75">
      <c r="B13" s="21"/>
      <c r="C13" s="9"/>
      <c r="D13" s="320"/>
      <c r="E13" s="9"/>
      <c r="F13" s="21"/>
    </row>
    <row r="14" spans="2:6" ht="15.75">
      <c r="B14" s="21"/>
      <c r="C14" s="9"/>
      <c r="D14" s="320"/>
      <c r="E14" s="9"/>
      <c r="F14" s="21"/>
    </row>
    <row r="15" spans="2:6" ht="15.75">
      <c r="B15" s="321"/>
      <c r="C15" s="9"/>
      <c r="D15" s="320"/>
      <c r="E15" s="9"/>
      <c r="F15" s="21"/>
    </row>
    <row r="16" spans="2:6" ht="15.75">
      <c r="B16" s="21"/>
      <c r="C16" s="9"/>
      <c r="D16" s="320"/>
      <c r="E16" s="22"/>
      <c r="F16" s="22"/>
    </row>
    <row r="17" spans="2:6" ht="15.75">
      <c r="B17" s="21"/>
      <c r="C17" s="9"/>
      <c r="D17" s="320"/>
      <c r="E17" s="22"/>
      <c r="F17" s="22"/>
    </row>
    <row r="18" spans="2:6" ht="15.75">
      <c r="B18" s="21"/>
      <c r="C18" s="9"/>
      <c r="D18" s="320"/>
      <c r="E18" s="22"/>
      <c r="F18" s="22"/>
    </row>
    <row r="19" spans="2:6" ht="15.75">
      <c r="B19" s="21"/>
      <c r="C19" s="9"/>
      <c r="D19" s="22"/>
      <c r="E19" s="22"/>
      <c r="F19" s="22"/>
    </row>
    <row r="20" spans="2:6" ht="15.75">
      <c r="B20" s="192"/>
      <c r="C20" s="193"/>
      <c r="D20" s="193"/>
      <c r="E20" s="193"/>
      <c r="F20" s="22"/>
    </row>
    <row r="21" spans="2:6" ht="15.75">
      <c r="B21" s="194"/>
      <c r="C21" s="195"/>
      <c r="D21" s="195"/>
      <c r="E21" s="193"/>
      <c r="F21" s="22"/>
    </row>
    <row r="22" spans="2:6" ht="15.75">
      <c r="B22" s="194"/>
      <c r="C22" s="195"/>
      <c r="D22" s="195"/>
      <c r="E22" s="193"/>
      <c r="F22" s="22"/>
    </row>
    <row r="23" spans="2:6" ht="15.75">
      <c r="B23" s="196"/>
      <c r="C23" s="193"/>
      <c r="D23" s="193"/>
      <c r="E23" s="193"/>
      <c r="F23" s="22"/>
    </row>
    <row r="24" spans="2:6" ht="15.75">
      <c r="B24" s="196"/>
      <c r="C24" s="193"/>
      <c r="D24" s="193"/>
      <c r="E24" s="193"/>
      <c r="F24" s="22"/>
    </row>
    <row r="25" spans="2:6" ht="15.75">
      <c r="B25" s="196"/>
      <c r="C25" s="193"/>
      <c r="D25" s="193"/>
      <c r="E25" s="193"/>
      <c r="F25" s="22"/>
    </row>
    <row r="26" spans="2:6" ht="15.75">
      <c r="B26" s="196"/>
      <c r="C26" s="193"/>
      <c r="D26" s="193"/>
      <c r="E26" s="193"/>
      <c r="F26" s="22"/>
    </row>
    <row r="27" spans="2:6" ht="15.75">
      <c r="B27" s="196"/>
      <c r="C27" s="193"/>
      <c r="D27" s="193"/>
      <c r="E27" s="193"/>
      <c r="F27" s="22"/>
    </row>
    <row r="28" spans="2:6" ht="15.75">
      <c r="B28" s="196"/>
      <c r="C28" s="193"/>
      <c r="D28" s="197"/>
      <c r="E28" s="193"/>
      <c r="F28" s="22"/>
    </row>
    <row r="29" spans="2:6" ht="15.75">
      <c r="B29" s="196"/>
      <c r="C29" s="193"/>
      <c r="D29" s="197"/>
      <c r="E29" s="193"/>
      <c r="F29" s="22"/>
    </row>
    <row r="30" spans="2:6" ht="15.75">
      <c r="B30" s="196"/>
      <c r="C30" s="193"/>
      <c r="D30" s="197"/>
      <c r="E30" s="193"/>
      <c r="F30" s="22"/>
    </row>
    <row r="31" spans="2:6" ht="15.75">
      <c r="B31" s="196"/>
      <c r="C31" s="193"/>
      <c r="D31" s="197"/>
      <c r="E31" s="193"/>
      <c r="F31" s="22"/>
    </row>
    <row r="32" spans="2:6" ht="15.75">
      <c r="B32" s="196"/>
      <c r="C32" s="193"/>
      <c r="D32" s="197"/>
      <c r="E32" s="193"/>
      <c r="F32" s="22"/>
    </row>
    <row r="33" spans="2:6" ht="15.75">
      <c r="B33" s="196"/>
      <c r="C33" s="193"/>
      <c r="D33" s="197"/>
      <c r="E33" s="193"/>
      <c r="F33" s="22"/>
    </row>
    <row r="34" spans="1:6" ht="15.75">
      <c r="A34" s="10" t="s">
        <v>75</v>
      </c>
      <c r="B34" s="196"/>
      <c r="C34" s="193"/>
      <c r="D34" s="197"/>
      <c r="E34" s="193"/>
      <c r="F34" s="22"/>
    </row>
    <row r="35" spans="2:6" ht="15.75">
      <c r="B35" s="196"/>
      <c r="C35" s="193"/>
      <c r="D35" s="197"/>
      <c r="E35" s="193"/>
      <c r="F35" s="22"/>
    </row>
    <row r="36" spans="1:6" ht="15.75">
      <c r="A36" s="10" t="s">
        <v>76</v>
      </c>
      <c r="B36" s="196"/>
      <c r="C36" s="193"/>
      <c r="D36" s="197"/>
      <c r="E36" s="193"/>
      <c r="F36" s="22"/>
    </row>
    <row r="37" spans="2:6" ht="15.75">
      <c r="B37" s="196"/>
      <c r="C37" s="193"/>
      <c r="D37" s="197"/>
      <c r="E37" s="193"/>
      <c r="F37" s="22"/>
    </row>
    <row r="38" spans="2:6" ht="15.75">
      <c r="B38" s="196"/>
      <c r="C38" s="193"/>
      <c r="D38" s="197"/>
      <c r="E38" s="193"/>
      <c r="F38" s="22"/>
    </row>
    <row r="39" spans="2:6" ht="15.75">
      <c r="B39" s="198"/>
      <c r="C39" s="197"/>
      <c r="D39" s="197"/>
      <c r="E39" s="193"/>
      <c r="F39" s="22"/>
    </row>
    <row r="40" spans="2:6" ht="15.75">
      <c r="B40" s="198"/>
      <c r="C40" s="197"/>
      <c r="D40" s="197"/>
      <c r="E40" s="193"/>
      <c r="F40" s="22"/>
    </row>
    <row r="41" spans="2:6" ht="15.75">
      <c r="B41" s="198"/>
      <c r="C41" s="197"/>
      <c r="D41" s="197"/>
      <c r="E41" s="193"/>
      <c r="F41" s="22"/>
    </row>
    <row r="42" spans="2:6" ht="15.75">
      <c r="B42" s="198"/>
      <c r="C42" s="197"/>
      <c r="D42" s="197"/>
      <c r="E42" s="193"/>
      <c r="F42" s="22"/>
    </row>
    <row r="43" spans="2:6" ht="15.75">
      <c r="B43" s="198"/>
      <c r="C43" s="197"/>
      <c r="D43" s="197"/>
      <c r="E43" s="193"/>
      <c r="F43" s="22"/>
    </row>
    <row r="44" spans="2:6" ht="15.75">
      <c r="B44" s="198"/>
      <c r="C44" s="197"/>
      <c r="D44" s="197"/>
      <c r="E44" s="193"/>
      <c r="F44" s="22"/>
    </row>
    <row r="45" spans="2:6" ht="15.75">
      <c r="B45" s="194"/>
      <c r="C45" s="193"/>
      <c r="D45" s="193"/>
      <c r="E45" s="196"/>
      <c r="F45" s="21"/>
    </row>
    <row r="46" spans="2:6" ht="15.75">
      <c r="B46" s="196"/>
      <c r="C46" s="193"/>
      <c r="D46" s="193"/>
      <c r="E46" s="196"/>
      <c r="F46" s="21"/>
    </row>
    <row r="47" spans="2:5" ht="15.75">
      <c r="B47" s="196"/>
      <c r="C47" s="193"/>
      <c r="D47" s="193"/>
      <c r="E47" s="200"/>
    </row>
    <row r="48" spans="2:5" ht="15.75">
      <c r="B48" s="196"/>
      <c r="C48" s="193"/>
      <c r="D48" s="193"/>
      <c r="E48" s="200"/>
    </row>
    <row r="49" spans="2:5" ht="15.75">
      <c r="B49" s="196"/>
      <c r="C49" s="193"/>
      <c r="D49" s="193"/>
      <c r="E49" s="200"/>
    </row>
    <row r="50" spans="2:5" ht="15.75">
      <c r="B50" s="196"/>
      <c r="C50" s="193"/>
      <c r="D50" s="193"/>
      <c r="E50" s="200"/>
    </row>
    <row r="51" spans="2:5" ht="15.75">
      <c r="B51" s="196"/>
      <c r="C51" s="193"/>
      <c r="D51" s="193"/>
      <c r="E51" s="200"/>
    </row>
    <row r="52" spans="2:5" ht="15.75">
      <c r="B52" s="196"/>
      <c r="C52" s="193"/>
      <c r="D52" s="193"/>
      <c r="E52" s="200"/>
    </row>
    <row r="53" spans="2:5" ht="15.75">
      <c r="B53" s="196"/>
      <c r="C53" s="193"/>
      <c r="D53" s="193"/>
      <c r="E53" s="200"/>
    </row>
    <row r="54" spans="2:5" ht="15" customHeight="1">
      <c r="B54" s="196"/>
      <c r="C54" s="193"/>
      <c r="D54" s="193"/>
      <c r="E54" s="200"/>
    </row>
    <row r="55" spans="2:5" ht="15" customHeight="1">
      <c r="B55" s="200"/>
      <c r="C55" s="199"/>
      <c r="D55" s="199"/>
      <c r="E55" s="200"/>
    </row>
    <row r="56" spans="2:5" ht="15" customHeight="1">
      <c r="B56" s="200"/>
      <c r="C56" s="199"/>
      <c r="D56" s="199"/>
      <c r="E56" s="200"/>
    </row>
    <row r="57" spans="2:5" ht="15.75">
      <c r="B57" s="200"/>
      <c r="C57" s="199"/>
      <c r="D57" s="199"/>
      <c r="E57" s="200"/>
    </row>
    <row r="58" spans="2:5" ht="15.75">
      <c r="B58" s="200"/>
      <c r="C58" s="199"/>
      <c r="D58" s="199"/>
      <c r="E58" s="200"/>
    </row>
    <row r="59" spans="2:5" ht="15.75">
      <c r="B59" s="200"/>
      <c r="C59" s="199"/>
      <c r="D59" s="199"/>
      <c r="E59" s="200"/>
    </row>
    <row r="60" spans="2:5" ht="15.75">
      <c r="B60" s="200"/>
      <c r="C60" s="199"/>
      <c r="D60" s="199"/>
      <c r="E60" s="200"/>
    </row>
    <row r="61" spans="2:5" ht="15.75">
      <c r="B61" s="200"/>
      <c r="C61" s="199"/>
      <c r="D61" s="200"/>
      <c r="E61" s="200"/>
    </row>
    <row r="62" spans="2:5" ht="15.75">
      <c r="B62" s="200"/>
      <c r="C62" s="200"/>
      <c r="D62" s="200"/>
      <c r="E62" s="200"/>
    </row>
    <row r="63" spans="2:5" ht="15.75">
      <c r="B63" s="200"/>
      <c r="C63" s="199"/>
      <c r="D63" s="200"/>
      <c r="E63" s="200"/>
    </row>
    <row r="64" spans="2:5" ht="15.75">
      <c r="B64" s="200"/>
      <c r="C64" s="199"/>
      <c r="D64" s="200"/>
      <c r="E64" s="200"/>
    </row>
    <row r="65" spans="2:5" ht="15.75">
      <c r="B65" s="200"/>
      <c r="C65" s="199"/>
      <c r="D65" s="199"/>
      <c r="E65" s="200"/>
    </row>
    <row r="66" spans="2:5" ht="15.75">
      <c r="B66" s="200"/>
      <c r="C66" s="199"/>
      <c r="D66" s="199"/>
      <c r="E66" s="200"/>
    </row>
    <row r="67" spans="2:5" ht="15.75">
      <c r="B67" s="200"/>
      <c r="C67" s="199"/>
      <c r="D67" s="199"/>
      <c r="E67" s="200"/>
    </row>
    <row r="68" spans="2:5" ht="15.75">
      <c r="B68" s="200"/>
      <c r="C68" s="199"/>
      <c r="D68" s="199"/>
      <c r="E68" s="200"/>
    </row>
    <row r="69" spans="2:5" ht="15.75">
      <c r="B69" s="200"/>
      <c r="C69" s="199"/>
      <c r="D69" s="199"/>
      <c r="E69" s="200"/>
    </row>
    <row r="70" spans="2:5" ht="15.75">
      <c r="B70" s="200"/>
      <c r="C70" s="199"/>
      <c r="D70" s="199"/>
      <c r="E70" s="200"/>
    </row>
    <row r="71" spans="2:5" ht="15.75">
      <c r="B71" s="200"/>
      <c r="C71" s="199"/>
      <c r="D71" s="199"/>
      <c r="E71" s="200"/>
    </row>
    <row r="72" spans="2:5" ht="15.75">
      <c r="B72" s="200"/>
      <c r="C72" s="199"/>
      <c r="D72" s="199"/>
      <c r="E72" s="200"/>
    </row>
    <row r="73" spans="2:5" ht="15.75">
      <c r="B73" s="200"/>
      <c r="C73" s="199"/>
      <c r="D73" s="199"/>
      <c r="E73" s="200"/>
    </row>
    <row r="74" spans="2:5" ht="15.75">
      <c r="B74" s="200"/>
      <c r="C74" s="199"/>
      <c r="D74" s="199"/>
      <c r="E74" s="200"/>
    </row>
    <row r="75" spans="2:5" ht="15.75">
      <c r="B75" s="200"/>
      <c r="C75" s="199"/>
      <c r="D75" s="199"/>
      <c r="E75" s="200"/>
    </row>
    <row r="76" spans="2:5" ht="15.75">
      <c r="B76" s="200"/>
      <c r="C76" s="199"/>
      <c r="D76" s="199"/>
      <c r="E76" s="200"/>
    </row>
    <row r="77" spans="2:5" ht="15.75">
      <c r="B77" s="200"/>
      <c r="C77" s="199"/>
      <c r="D77" s="199"/>
      <c r="E77" s="200"/>
    </row>
    <row r="78" spans="2:5" ht="15.75">
      <c r="B78" s="200"/>
      <c r="C78" s="199"/>
      <c r="D78" s="199"/>
      <c r="E78" s="200"/>
    </row>
    <row r="79" spans="2:5" ht="15.75">
      <c r="B79" s="200"/>
      <c r="C79" s="199"/>
      <c r="D79" s="199"/>
      <c r="E79" s="200"/>
    </row>
    <row r="80" spans="2:5" ht="15.75">
      <c r="B80" s="200"/>
      <c r="C80" s="199"/>
      <c r="D80" s="199"/>
      <c r="E80" s="200"/>
    </row>
    <row r="81" spans="2:5" ht="15.75">
      <c r="B81" s="200"/>
      <c r="C81" s="199"/>
      <c r="D81" s="199"/>
      <c r="E81" s="200"/>
    </row>
    <row r="82" spans="2:5" ht="15.75">
      <c r="B82" s="200"/>
      <c r="C82" s="199"/>
      <c r="D82" s="199"/>
      <c r="E82" s="200"/>
    </row>
    <row r="83" spans="2:5" ht="15.75">
      <c r="B83" s="200"/>
      <c r="C83" s="199"/>
      <c r="D83" s="199"/>
      <c r="E83" s="200"/>
    </row>
    <row r="84" spans="2:5" ht="15.75">
      <c r="B84" s="200"/>
      <c r="C84" s="199"/>
      <c r="D84" s="199"/>
      <c r="E84" s="200"/>
    </row>
    <row r="85" spans="2:5" ht="15.75">
      <c r="B85" s="200"/>
      <c r="C85" s="199"/>
      <c r="D85" s="199"/>
      <c r="E85" s="200"/>
    </row>
    <row r="86" spans="2:5" ht="15.75">
      <c r="B86" s="200"/>
      <c r="C86" s="199"/>
      <c r="D86" s="199"/>
      <c r="E86" s="200"/>
    </row>
    <row r="87" spans="2:5" ht="15.75">
      <c r="B87" s="200"/>
      <c r="C87" s="199"/>
      <c r="D87" s="199"/>
      <c r="E87" s="200"/>
    </row>
    <row r="88" spans="2:5" ht="15.75">
      <c r="B88" s="200"/>
      <c r="C88" s="199"/>
      <c r="D88" s="199"/>
      <c r="E88" s="200"/>
    </row>
  </sheetData>
  <sheetProtection/>
  <printOptions/>
  <pageMargins left="0.6299212598425197" right="0.2362204724409449" top="0.2362204724409449" bottom="0.2755905511811024" header="0.1968503937007874" footer="0.1968503937007874"/>
  <pageSetup fitToHeight="1" fitToWidth="1" horizontalDpi="600" verticalDpi="600" orientation="portrait" paperSize="9" scale="83" r:id="rId1"/>
</worksheet>
</file>

<file path=xl/worksheets/sheet3.xml><?xml version="1.0" encoding="utf-8"?>
<worksheet xmlns="http://schemas.openxmlformats.org/spreadsheetml/2006/main" xmlns:r="http://schemas.openxmlformats.org/officeDocument/2006/relationships">
  <sheetPr>
    <pageSetUpPr fitToPage="1"/>
  </sheetPr>
  <dimension ref="A1:IT44"/>
  <sheetViews>
    <sheetView zoomScalePageLayoutView="0" workbookViewId="0" topLeftCell="A1">
      <pane xSplit="1" topLeftCell="B1" activePane="topRight" state="frozen"/>
      <selection pane="topLeft" activeCell="A1" sqref="A1"/>
      <selection pane="topRight" activeCell="B21" sqref="B21:B36"/>
    </sheetView>
  </sheetViews>
  <sheetFormatPr defaultColWidth="65.625" defaultRowHeight="12.75"/>
  <cols>
    <col min="1" max="1" width="2.375" style="10" customWidth="1"/>
    <col min="2" max="2" width="68.00390625" style="10" customWidth="1"/>
    <col min="3" max="3" width="21.125" style="10" customWidth="1"/>
    <col min="4" max="4" width="38.25390625" style="10" customWidth="1"/>
    <col min="5" max="5" width="8.875" style="10" customWidth="1"/>
    <col min="6" max="6" width="12.25390625" style="10" customWidth="1"/>
    <col min="7" max="254" width="8.875" style="10" customWidth="1"/>
    <col min="255" max="255" width="2.375" style="10" customWidth="1"/>
    <col min="256" max="16384" width="65.625" style="10" customWidth="1"/>
  </cols>
  <sheetData>
    <row r="1" spans="1:254" ht="15.75">
      <c r="A1" s="11"/>
      <c r="B1" s="11" t="s">
        <v>128</v>
      </c>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1"/>
      <c r="AZ1" s="11"/>
      <c r="BA1" s="11"/>
      <c r="BB1" s="11"/>
      <c r="BC1" s="11"/>
      <c r="BD1" s="11"/>
      <c r="BE1" s="11"/>
      <c r="BF1" s="11"/>
      <c r="BG1" s="11"/>
      <c r="BH1" s="11"/>
      <c r="BI1" s="11"/>
      <c r="BJ1" s="11"/>
      <c r="BK1" s="11"/>
      <c r="BL1" s="11"/>
      <c r="BM1" s="11"/>
      <c r="BN1" s="11"/>
      <c r="BO1" s="11"/>
      <c r="BP1" s="11"/>
      <c r="BQ1" s="11"/>
      <c r="BR1" s="11"/>
      <c r="BS1" s="11"/>
      <c r="BT1" s="11"/>
      <c r="BU1" s="11"/>
      <c r="BV1" s="11"/>
      <c r="BW1" s="11"/>
      <c r="BX1" s="11"/>
      <c r="BY1" s="11"/>
      <c r="BZ1" s="11"/>
      <c r="CA1" s="11"/>
      <c r="CB1" s="11"/>
      <c r="CC1" s="11"/>
      <c r="CD1" s="11"/>
      <c r="CE1" s="11"/>
      <c r="CF1" s="11"/>
      <c r="CG1" s="11"/>
      <c r="CH1" s="11"/>
      <c r="CI1" s="11"/>
      <c r="CJ1" s="11"/>
      <c r="CK1" s="11"/>
      <c r="CL1" s="11"/>
      <c r="CM1" s="11"/>
      <c r="CN1" s="11"/>
      <c r="CO1" s="11"/>
      <c r="CP1" s="11"/>
      <c r="CQ1" s="11"/>
      <c r="CR1" s="11"/>
      <c r="CS1" s="11"/>
      <c r="CT1" s="11"/>
      <c r="CU1" s="11"/>
      <c r="CV1" s="11"/>
      <c r="CW1" s="11"/>
      <c r="CX1" s="11"/>
      <c r="CY1" s="11"/>
      <c r="CZ1" s="11"/>
      <c r="DA1" s="11"/>
      <c r="DB1" s="11"/>
      <c r="DC1" s="11"/>
      <c r="DD1" s="11"/>
      <c r="DE1" s="11"/>
      <c r="DF1" s="11"/>
      <c r="DG1" s="11"/>
      <c r="DH1" s="11"/>
      <c r="DI1" s="11"/>
      <c r="DJ1" s="11"/>
      <c r="DK1" s="11"/>
      <c r="DL1" s="11"/>
      <c r="DM1" s="11"/>
      <c r="DN1" s="11"/>
      <c r="DO1" s="11"/>
      <c r="DP1" s="11"/>
      <c r="DQ1" s="11"/>
      <c r="DR1" s="11"/>
      <c r="DS1" s="11"/>
      <c r="DT1" s="11"/>
      <c r="DU1" s="11"/>
      <c r="DV1" s="11"/>
      <c r="DW1" s="11"/>
      <c r="DX1" s="11"/>
      <c r="DY1" s="11"/>
      <c r="DZ1" s="11"/>
      <c r="EA1" s="11"/>
      <c r="EB1" s="11"/>
      <c r="EC1" s="11"/>
      <c r="ED1" s="11"/>
      <c r="EE1" s="11"/>
      <c r="EF1" s="11"/>
      <c r="EG1" s="11"/>
      <c r="EH1" s="11"/>
      <c r="EI1" s="11"/>
      <c r="EJ1" s="11"/>
      <c r="EK1" s="11"/>
      <c r="EL1" s="11"/>
      <c r="EM1" s="11"/>
      <c r="EN1" s="11"/>
      <c r="EO1" s="11"/>
      <c r="EP1" s="11"/>
      <c r="EQ1" s="11"/>
      <c r="ER1" s="11"/>
      <c r="ES1" s="11"/>
      <c r="ET1" s="11"/>
      <c r="EU1" s="11"/>
      <c r="EV1" s="11"/>
      <c r="EW1" s="11"/>
      <c r="EX1" s="11"/>
      <c r="EY1" s="11"/>
      <c r="EZ1" s="11"/>
      <c r="FA1" s="11"/>
      <c r="FB1" s="11"/>
      <c r="FC1" s="11"/>
      <c r="FD1" s="11"/>
      <c r="FE1" s="11"/>
      <c r="FF1" s="11"/>
      <c r="FG1" s="11"/>
      <c r="FH1" s="11"/>
      <c r="FI1" s="11"/>
      <c r="FJ1" s="11"/>
      <c r="FK1" s="11"/>
      <c r="FL1" s="11"/>
      <c r="FM1" s="11"/>
      <c r="FN1" s="11"/>
      <c r="FO1" s="11"/>
      <c r="FP1" s="11"/>
      <c r="FQ1" s="11"/>
      <c r="FR1" s="11"/>
      <c r="FS1" s="11"/>
      <c r="FT1" s="11"/>
      <c r="FU1" s="11"/>
      <c r="FV1" s="11"/>
      <c r="FW1" s="11"/>
      <c r="FX1" s="11"/>
      <c r="FY1" s="11"/>
      <c r="FZ1" s="11"/>
      <c r="GA1" s="11"/>
      <c r="GB1" s="11"/>
      <c r="GC1" s="11"/>
      <c r="GD1" s="11"/>
      <c r="GE1" s="11"/>
      <c r="GF1" s="11"/>
      <c r="GG1" s="11"/>
      <c r="GH1" s="11"/>
      <c r="GI1" s="11"/>
      <c r="GJ1" s="11"/>
      <c r="GK1" s="11"/>
      <c r="GL1" s="11"/>
      <c r="GM1" s="11"/>
      <c r="GN1" s="11"/>
      <c r="GO1" s="11"/>
      <c r="GP1" s="11"/>
      <c r="GQ1" s="11"/>
      <c r="GR1" s="11"/>
      <c r="GS1" s="11"/>
      <c r="GT1" s="11"/>
      <c r="GU1" s="11"/>
      <c r="GV1" s="11"/>
      <c r="GW1" s="11"/>
      <c r="GX1" s="11"/>
      <c r="GY1" s="11"/>
      <c r="GZ1" s="11"/>
      <c r="HA1" s="11"/>
      <c r="HB1" s="11"/>
      <c r="HC1" s="11"/>
      <c r="HD1" s="11"/>
      <c r="HE1" s="11"/>
      <c r="HF1" s="11"/>
      <c r="HG1" s="11"/>
      <c r="HH1" s="11"/>
      <c r="HI1" s="11"/>
      <c r="HJ1" s="11"/>
      <c r="HK1" s="11"/>
      <c r="HL1" s="11"/>
      <c r="HM1" s="11"/>
      <c r="HN1" s="11"/>
      <c r="HO1" s="11"/>
      <c r="HP1" s="11"/>
      <c r="HQ1" s="11"/>
      <c r="HR1" s="11"/>
      <c r="HS1" s="11"/>
      <c r="HT1" s="11"/>
      <c r="HU1" s="11"/>
      <c r="HV1" s="11"/>
      <c r="HW1" s="11"/>
      <c r="HX1" s="11"/>
      <c r="HY1" s="11"/>
      <c r="HZ1" s="11"/>
      <c r="IA1" s="11"/>
      <c r="IB1" s="11"/>
      <c r="IC1" s="11"/>
      <c r="ID1" s="11"/>
      <c r="IE1" s="11"/>
      <c r="IF1" s="11"/>
      <c r="IG1" s="11"/>
      <c r="IH1" s="11"/>
      <c r="II1" s="11"/>
      <c r="IJ1" s="11"/>
      <c r="IK1" s="11"/>
      <c r="IL1" s="11"/>
      <c r="IM1" s="11"/>
      <c r="IN1" s="11"/>
      <c r="IO1" s="11"/>
      <c r="IP1" s="11"/>
      <c r="IQ1" s="11"/>
      <c r="IR1" s="11"/>
      <c r="IS1" s="11"/>
      <c r="IT1" s="11"/>
    </row>
    <row r="2" spans="1:254" ht="15.75">
      <c r="A2" s="11"/>
      <c r="B2" s="11" t="s">
        <v>348</v>
      </c>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c r="AJ2" s="11"/>
      <c r="AK2" s="11"/>
      <c r="AL2" s="11"/>
      <c r="AM2" s="11"/>
      <c r="AN2" s="11"/>
      <c r="AO2" s="11"/>
      <c r="AP2" s="11"/>
      <c r="AQ2" s="11"/>
      <c r="AR2" s="11"/>
      <c r="AS2" s="11"/>
      <c r="AT2" s="11"/>
      <c r="AU2" s="11"/>
      <c r="AV2" s="11"/>
      <c r="AW2" s="11"/>
      <c r="AX2" s="11"/>
      <c r="AY2" s="11"/>
      <c r="AZ2" s="11"/>
      <c r="BA2" s="11"/>
      <c r="BB2" s="11"/>
      <c r="BC2" s="11"/>
      <c r="BD2" s="11"/>
      <c r="BE2" s="11"/>
      <c r="BF2" s="11"/>
      <c r="BG2" s="11"/>
      <c r="BH2" s="11"/>
      <c r="BI2" s="11"/>
      <c r="BJ2" s="11"/>
      <c r="BK2" s="11"/>
      <c r="BL2" s="11"/>
      <c r="BM2" s="11"/>
      <c r="BN2" s="11"/>
      <c r="BO2" s="11"/>
      <c r="BP2" s="11"/>
      <c r="BQ2" s="11"/>
      <c r="BR2" s="11"/>
      <c r="BS2" s="11"/>
      <c r="BT2" s="11"/>
      <c r="BU2" s="11"/>
      <c r="BV2" s="11"/>
      <c r="BW2" s="11"/>
      <c r="BX2" s="11"/>
      <c r="BY2" s="11"/>
      <c r="BZ2" s="11"/>
      <c r="CA2" s="11"/>
      <c r="CB2" s="11"/>
      <c r="CC2" s="11"/>
      <c r="CD2" s="11"/>
      <c r="CE2" s="11"/>
      <c r="CF2" s="11"/>
      <c r="CG2" s="11"/>
      <c r="CH2" s="11"/>
      <c r="CI2" s="11"/>
      <c r="CJ2" s="11"/>
      <c r="CK2" s="11"/>
      <c r="CL2" s="11"/>
      <c r="CM2" s="11"/>
      <c r="CN2" s="11"/>
      <c r="CO2" s="11"/>
      <c r="CP2" s="11"/>
      <c r="CQ2" s="11"/>
      <c r="CR2" s="11"/>
      <c r="CS2" s="11"/>
      <c r="CT2" s="11"/>
      <c r="CU2" s="11"/>
      <c r="CV2" s="11"/>
      <c r="CW2" s="11"/>
      <c r="CX2" s="11"/>
      <c r="CY2" s="11"/>
      <c r="CZ2" s="11"/>
      <c r="DA2" s="11"/>
      <c r="DB2" s="11"/>
      <c r="DC2" s="11"/>
      <c r="DD2" s="11"/>
      <c r="DE2" s="11"/>
      <c r="DF2" s="11"/>
      <c r="DG2" s="11"/>
      <c r="DH2" s="11"/>
      <c r="DI2" s="11"/>
      <c r="DJ2" s="11"/>
      <c r="DK2" s="11"/>
      <c r="DL2" s="11"/>
      <c r="DM2" s="11"/>
      <c r="DN2" s="11"/>
      <c r="DO2" s="11"/>
      <c r="DP2" s="11"/>
      <c r="DQ2" s="11"/>
      <c r="DR2" s="11"/>
      <c r="DS2" s="11"/>
      <c r="DT2" s="11"/>
      <c r="DU2" s="11"/>
      <c r="DV2" s="11"/>
      <c r="DW2" s="11"/>
      <c r="DX2" s="11"/>
      <c r="DY2" s="11"/>
      <c r="DZ2" s="11"/>
      <c r="EA2" s="11"/>
      <c r="EB2" s="11"/>
      <c r="EC2" s="11"/>
      <c r="ED2" s="11"/>
      <c r="EE2" s="11"/>
      <c r="EF2" s="11"/>
      <c r="EG2" s="11"/>
      <c r="EH2" s="11"/>
      <c r="EI2" s="11"/>
      <c r="EJ2" s="11"/>
      <c r="EK2" s="11"/>
      <c r="EL2" s="11"/>
      <c r="EM2" s="11"/>
      <c r="EN2" s="11"/>
      <c r="EO2" s="11"/>
      <c r="EP2" s="11"/>
      <c r="EQ2" s="11"/>
      <c r="ER2" s="11"/>
      <c r="ES2" s="11"/>
      <c r="ET2" s="11"/>
      <c r="EU2" s="11"/>
      <c r="EV2" s="11"/>
      <c r="EW2" s="11"/>
      <c r="EX2" s="11"/>
      <c r="EY2" s="11"/>
      <c r="EZ2" s="11"/>
      <c r="FA2" s="11"/>
      <c r="FB2" s="11"/>
      <c r="FC2" s="11"/>
      <c r="FD2" s="11"/>
      <c r="FE2" s="11"/>
      <c r="FF2" s="11"/>
      <c r="FG2" s="11"/>
      <c r="FH2" s="11"/>
      <c r="FI2" s="11"/>
      <c r="FJ2" s="11"/>
      <c r="FK2" s="11"/>
      <c r="FL2" s="11"/>
      <c r="FM2" s="11"/>
      <c r="FN2" s="11"/>
      <c r="FO2" s="11"/>
      <c r="FP2" s="11"/>
      <c r="FQ2" s="11"/>
      <c r="FR2" s="11"/>
      <c r="FS2" s="11"/>
      <c r="FT2" s="11"/>
      <c r="FU2" s="11"/>
      <c r="FV2" s="11"/>
      <c r="FW2" s="11"/>
      <c r="FX2" s="11"/>
      <c r="FY2" s="11"/>
      <c r="FZ2" s="11"/>
      <c r="GA2" s="11"/>
      <c r="GB2" s="11"/>
      <c r="GC2" s="11"/>
      <c r="GD2" s="11"/>
      <c r="GE2" s="11"/>
      <c r="GF2" s="11"/>
      <c r="GG2" s="11"/>
      <c r="GH2" s="11"/>
      <c r="GI2" s="11"/>
      <c r="GJ2" s="11"/>
      <c r="GK2" s="11"/>
      <c r="GL2" s="11"/>
      <c r="GM2" s="11"/>
      <c r="GN2" s="11"/>
      <c r="GO2" s="11"/>
      <c r="GP2" s="11"/>
      <c r="GQ2" s="11"/>
      <c r="GR2" s="11"/>
      <c r="GS2" s="11"/>
      <c r="GT2" s="11"/>
      <c r="GU2" s="11"/>
      <c r="GV2" s="11"/>
      <c r="GW2" s="11"/>
      <c r="GX2" s="11"/>
      <c r="GY2" s="11"/>
      <c r="GZ2" s="11"/>
      <c r="HA2" s="11"/>
      <c r="HB2" s="11"/>
      <c r="HC2" s="11"/>
      <c r="HD2" s="11"/>
      <c r="HE2" s="11"/>
      <c r="HF2" s="11"/>
      <c r="HG2" s="11"/>
      <c r="HH2" s="11"/>
      <c r="HI2" s="11"/>
      <c r="HJ2" s="11"/>
      <c r="HK2" s="11"/>
      <c r="HL2" s="11"/>
      <c r="HM2" s="11"/>
      <c r="HN2" s="11"/>
      <c r="HO2" s="11"/>
      <c r="HP2" s="11"/>
      <c r="HQ2" s="11"/>
      <c r="HR2" s="11"/>
      <c r="HS2" s="11"/>
      <c r="HT2" s="11"/>
      <c r="HU2" s="11"/>
      <c r="HV2" s="11"/>
      <c r="HW2" s="11"/>
      <c r="HX2" s="11"/>
      <c r="HY2" s="11"/>
      <c r="HZ2" s="11"/>
      <c r="IA2" s="11"/>
      <c r="IB2" s="11"/>
      <c r="IC2" s="11"/>
      <c r="ID2" s="11"/>
      <c r="IE2" s="11"/>
      <c r="IF2" s="11"/>
      <c r="IG2" s="11"/>
      <c r="IH2" s="11"/>
      <c r="II2" s="11"/>
      <c r="IJ2" s="11"/>
      <c r="IK2" s="11"/>
      <c r="IL2" s="11"/>
      <c r="IM2" s="11"/>
      <c r="IN2" s="11"/>
      <c r="IO2" s="11"/>
      <c r="IP2" s="11"/>
      <c r="IQ2" s="11"/>
      <c r="IR2" s="11"/>
      <c r="IS2" s="11"/>
      <c r="IT2" s="11"/>
    </row>
    <row r="3" ht="15.75">
      <c r="B3" s="11" t="s">
        <v>349</v>
      </c>
    </row>
    <row r="4" ht="15.75">
      <c r="C4" s="23" t="s">
        <v>149</v>
      </c>
    </row>
    <row r="5" spans="2:3" ht="15.75">
      <c r="B5" s="2"/>
      <c r="C5" s="13" t="s">
        <v>366</v>
      </c>
    </row>
    <row r="6" spans="2:3" ht="15.75">
      <c r="B6" s="4" t="s">
        <v>367</v>
      </c>
      <c r="C6" s="14" t="s">
        <v>189</v>
      </c>
    </row>
    <row r="7" spans="2:3" ht="15.75">
      <c r="B7" s="6" t="s">
        <v>190</v>
      </c>
      <c r="C7" s="16" t="s">
        <v>8</v>
      </c>
    </row>
    <row r="8" spans="2:3" ht="15.75">
      <c r="B8" s="129" t="s">
        <v>192</v>
      </c>
      <c r="C8" s="1"/>
    </row>
    <row r="9" spans="2:6" ht="15.75">
      <c r="B9" s="6" t="s">
        <v>572</v>
      </c>
      <c r="C9" s="428">
        <v>3100</v>
      </c>
      <c r="F9" s="324"/>
    </row>
    <row r="10" spans="2:6" ht="15.75">
      <c r="B10" s="6" t="s">
        <v>573</v>
      </c>
      <c r="C10" s="428">
        <v>800</v>
      </c>
      <c r="D10" s="571"/>
      <c r="E10" s="636"/>
      <c r="F10" s="324"/>
    </row>
    <row r="11" spans="2:6" ht="15.75">
      <c r="B11" s="6" t="s">
        <v>574</v>
      </c>
      <c r="C11" s="428">
        <v>1600</v>
      </c>
      <c r="D11" s="571"/>
      <c r="E11" s="636"/>
      <c r="F11" s="324"/>
    </row>
    <row r="12" spans="2:6" ht="15.75">
      <c r="B12" s="6" t="s">
        <v>807</v>
      </c>
      <c r="C12" s="428">
        <v>2500</v>
      </c>
      <c r="D12" s="571"/>
      <c r="E12" s="636"/>
      <c r="F12" s="324"/>
    </row>
    <row r="13" spans="2:6" ht="15.75">
      <c r="B13" s="6" t="s">
        <v>808</v>
      </c>
      <c r="C13" s="428">
        <v>1700</v>
      </c>
      <c r="D13" s="571"/>
      <c r="E13" s="636"/>
      <c r="F13" s="324"/>
    </row>
    <row r="14" spans="2:6" ht="15.75">
      <c r="B14" s="6" t="s">
        <v>809</v>
      </c>
      <c r="C14" s="428">
        <v>520</v>
      </c>
      <c r="D14" s="571"/>
      <c r="E14" s="636"/>
      <c r="F14" s="324"/>
    </row>
    <row r="15" spans="2:7" ht="15.75">
      <c r="B15" s="6" t="s">
        <v>830</v>
      </c>
      <c r="C15" s="428">
        <v>410</v>
      </c>
      <c r="D15" s="571"/>
      <c r="E15" s="636"/>
      <c r="F15" s="569"/>
      <c r="G15" s="568"/>
    </row>
    <row r="16" spans="2:7" ht="15.75">
      <c r="B16" s="6" t="s">
        <v>831</v>
      </c>
      <c r="C16" s="428">
        <v>800</v>
      </c>
      <c r="D16" s="571"/>
      <c r="E16" s="636"/>
      <c r="F16" s="569"/>
      <c r="G16" s="568"/>
    </row>
    <row r="17" spans="2:7" ht="15.75">
      <c r="B17" s="6" t="s">
        <v>832</v>
      </c>
      <c r="C17" s="428">
        <v>2500</v>
      </c>
      <c r="D17" s="571"/>
      <c r="E17" s="636"/>
      <c r="F17" s="569"/>
      <c r="G17" s="568"/>
    </row>
    <row r="18" spans="2:6" ht="15.75">
      <c r="B18" s="570" t="s">
        <v>353</v>
      </c>
      <c r="C18" s="517"/>
      <c r="D18" s="571"/>
      <c r="E18" s="636"/>
      <c r="F18" s="324"/>
    </row>
    <row r="19" spans="2:6" ht="15.75">
      <c r="B19" s="6" t="s">
        <v>575</v>
      </c>
      <c r="C19" s="428">
        <v>1200</v>
      </c>
      <c r="D19" s="571"/>
      <c r="E19" s="636"/>
      <c r="F19" s="324"/>
    </row>
    <row r="20" spans="2:6" ht="15.75">
      <c r="B20" s="127" t="s">
        <v>576</v>
      </c>
      <c r="C20" s="518">
        <v>2000</v>
      </c>
      <c r="D20" s="571"/>
      <c r="E20" s="636"/>
      <c r="F20" s="324"/>
    </row>
    <row r="21" spans="2:6" ht="15.75">
      <c r="B21" s="563" t="s">
        <v>133</v>
      </c>
      <c r="C21" s="428"/>
      <c r="D21" s="571"/>
      <c r="E21" s="636"/>
      <c r="F21" s="324"/>
    </row>
    <row r="22" spans="2:6" ht="19.5" customHeight="1">
      <c r="B22" s="6" t="s">
        <v>812</v>
      </c>
      <c r="C22" s="428">
        <v>560</v>
      </c>
      <c r="D22" s="571"/>
      <c r="E22" s="636"/>
      <c r="F22" s="324"/>
    </row>
    <row r="23" spans="2:6" ht="18" customHeight="1">
      <c r="B23" s="6" t="s">
        <v>813</v>
      </c>
      <c r="C23" s="428">
        <v>450</v>
      </c>
      <c r="D23" s="571"/>
      <c r="E23" s="636"/>
      <c r="F23" s="324"/>
    </row>
    <row r="24" spans="2:6" ht="15.75" customHeight="1">
      <c r="B24" s="6" t="s">
        <v>814</v>
      </c>
      <c r="C24" s="428">
        <v>740</v>
      </c>
      <c r="D24" s="571"/>
      <c r="E24" s="636"/>
      <c r="F24" s="324"/>
    </row>
    <row r="25" spans="2:6" ht="15.75">
      <c r="B25" s="6" t="s">
        <v>815</v>
      </c>
      <c r="C25" s="428">
        <v>470</v>
      </c>
      <c r="D25" s="571"/>
      <c r="E25" s="636"/>
      <c r="F25" s="324"/>
    </row>
    <row r="26" spans="2:6" ht="15.75">
      <c r="B26" s="6" t="s">
        <v>816</v>
      </c>
      <c r="C26" s="428">
        <v>800</v>
      </c>
      <c r="D26" s="571"/>
      <c r="E26" s="636"/>
      <c r="F26" s="324"/>
    </row>
    <row r="27" spans="2:6" ht="15.75">
      <c r="B27" s="6" t="s">
        <v>833</v>
      </c>
      <c r="C27" s="428">
        <v>310</v>
      </c>
      <c r="D27" s="571"/>
      <c r="E27" s="636"/>
      <c r="F27" s="324"/>
    </row>
    <row r="28" spans="2:6" ht="15.75">
      <c r="B28" s="6" t="s">
        <v>818</v>
      </c>
      <c r="C28" s="428">
        <v>460</v>
      </c>
      <c r="D28" s="571"/>
      <c r="E28" s="636"/>
      <c r="F28" s="324"/>
    </row>
    <row r="29" spans="2:6" ht="15.75">
      <c r="B29" s="6" t="s">
        <v>819</v>
      </c>
      <c r="C29" s="428">
        <v>310</v>
      </c>
      <c r="D29" s="571"/>
      <c r="E29" s="636"/>
      <c r="F29" s="324"/>
    </row>
    <row r="30" spans="2:6" ht="15.75">
      <c r="B30" s="6" t="s">
        <v>820</v>
      </c>
      <c r="C30" s="428">
        <v>740</v>
      </c>
      <c r="D30" s="571"/>
      <c r="E30" s="636"/>
      <c r="F30" s="324"/>
    </row>
    <row r="31" spans="2:6" ht="15.75">
      <c r="B31" s="6" t="s">
        <v>821</v>
      </c>
      <c r="C31" s="428">
        <v>1918</v>
      </c>
      <c r="D31" s="571"/>
      <c r="E31" s="636"/>
      <c r="F31" s="324"/>
    </row>
    <row r="32" spans="2:6" ht="15.75">
      <c r="B32" s="6" t="s">
        <v>822</v>
      </c>
      <c r="C32" s="428">
        <v>2056</v>
      </c>
      <c r="D32" s="571"/>
      <c r="E32" s="636"/>
      <c r="F32" s="324"/>
    </row>
    <row r="33" spans="2:6" ht="31.5">
      <c r="B33" s="450" t="s">
        <v>823</v>
      </c>
      <c r="C33" s="428">
        <v>1322</v>
      </c>
      <c r="D33" s="571"/>
      <c r="E33" s="636"/>
      <c r="F33" s="324"/>
    </row>
    <row r="34" spans="2:5" ht="31.5">
      <c r="B34" s="450" t="s">
        <v>824</v>
      </c>
      <c r="C34" s="428">
        <v>1128</v>
      </c>
      <c r="D34" s="571"/>
      <c r="E34" s="636"/>
    </row>
    <row r="35" spans="2:5" ht="15.75">
      <c r="B35" s="450" t="s">
        <v>825</v>
      </c>
      <c r="C35" s="428">
        <v>588</v>
      </c>
      <c r="D35" s="571"/>
      <c r="E35" s="636"/>
    </row>
    <row r="36" spans="2:5" ht="33" customHeight="1">
      <c r="B36" s="451" t="s">
        <v>826</v>
      </c>
      <c r="C36" s="516">
        <v>700</v>
      </c>
      <c r="D36" s="571"/>
      <c r="E36" s="636"/>
    </row>
    <row r="37" spans="2:4" ht="15.75">
      <c r="B37" s="11" t="s">
        <v>30</v>
      </c>
      <c r="D37" s="568"/>
    </row>
    <row r="38" spans="2:4" ht="51" customHeight="1">
      <c r="B38" s="696" t="s">
        <v>827</v>
      </c>
      <c r="C38" s="696"/>
      <c r="D38" s="568"/>
    </row>
    <row r="39" spans="2:4" ht="68.25" customHeight="1">
      <c r="B39" s="697" t="s">
        <v>828</v>
      </c>
      <c r="C39" s="697"/>
      <c r="D39" s="568"/>
    </row>
    <row r="40" spans="2:3" ht="60.75" customHeight="1">
      <c r="B40" s="695" t="s">
        <v>829</v>
      </c>
      <c r="C40" s="695"/>
    </row>
    <row r="43" ht="15.75">
      <c r="B43" s="322"/>
    </row>
    <row r="44" ht="15.75">
      <c r="B44" s="322"/>
    </row>
  </sheetData>
  <sheetProtection/>
  <mergeCells count="3">
    <mergeCell ref="B38:C38"/>
    <mergeCell ref="B39:C39"/>
    <mergeCell ref="B40:C40"/>
  </mergeCells>
  <printOptions/>
  <pageMargins left="0.7874015748031497" right="0.2362204724409449" top="0.2755905511811024" bottom="0.3937007874015748" header="0.5118110236220472" footer="0.5118110236220472"/>
  <pageSetup fitToWidth="0" fitToHeight="1"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pageSetUpPr fitToPage="1"/>
  </sheetPr>
  <dimension ref="A1:IT67"/>
  <sheetViews>
    <sheetView zoomScalePageLayoutView="0" workbookViewId="0" topLeftCell="A1">
      <pane xSplit="1" topLeftCell="B1" activePane="topRight" state="frozen"/>
      <selection pane="topLeft" activeCell="A1" sqref="A1"/>
      <selection pane="topRight" activeCell="C12" sqref="C12:C37"/>
    </sheetView>
  </sheetViews>
  <sheetFormatPr defaultColWidth="71.125" defaultRowHeight="12.75"/>
  <cols>
    <col min="1" max="1" width="2.375" style="10" customWidth="1"/>
    <col min="2" max="2" width="74.00390625" style="10" customWidth="1"/>
    <col min="3" max="3" width="19.875" style="10" customWidth="1"/>
    <col min="4" max="4" width="8.875" style="10" customWidth="1"/>
    <col min="5" max="5" width="13.625" style="10" customWidth="1"/>
    <col min="6" max="254" width="8.875" style="10" customWidth="1"/>
    <col min="255" max="255" width="2.375" style="10" customWidth="1"/>
    <col min="256" max="16384" width="71.125" style="10" customWidth="1"/>
  </cols>
  <sheetData>
    <row r="1" spans="1:254" ht="15.75">
      <c r="A1" s="11"/>
      <c r="B1" s="11" t="s">
        <v>128</v>
      </c>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1"/>
      <c r="AZ1" s="11"/>
      <c r="BA1" s="11"/>
      <c r="BB1" s="11"/>
      <c r="BC1" s="11"/>
      <c r="BD1" s="11"/>
      <c r="BE1" s="11"/>
      <c r="BF1" s="11"/>
      <c r="BG1" s="11"/>
      <c r="BH1" s="11"/>
      <c r="BI1" s="11"/>
      <c r="BJ1" s="11"/>
      <c r="BK1" s="11"/>
      <c r="BL1" s="11"/>
      <c r="BM1" s="11"/>
      <c r="BN1" s="11"/>
      <c r="BO1" s="11"/>
      <c r="BP1" s="11"/>
      <c r="BQ1" s="11"/>
      <c r="BR1" s="11"/>
      <c r="BS1" s="11"/>
      <c r="BT1" s="11"/>
      <c r="BU1" s="11"/>
      <c r="BV1" s="11"/>
      <c r="BW1" s="11"/>
      <c r="BX1" s="11"/>
      <c r="BY1" s="11"/>
      <c r="BZ1" s="11"/>
      <c r="CA1" s="11"/>
      <c r="CB1" s="11"/>
      <c r="CC1" s="11"/>
      <c r="CD1" s="11"/>
      <c r="CE1" s="11"/>
      <c r="CF1" s="11"/>
      <c r="CG1" s="11"/>
      <c r="CH1" s="11"/>
      <c r="CI1" s="11"/>
      <c r="CJ1" s="11"/>
      <c r="CK1" s="11"/>
      <c r="CL1" s="11"/>
      <c r="CM1" s="11"/>
      <c r="CN1" s="11"/>
      <c r="CO1" s="11"/>
      <c r="CP1" s="11"/>
      <c r="CQ1" s="11"/>
      <c r="CR1" s="11"/>
      <c r="CS1" s="11"/>
      <c r="CT1" s="11"/>
      <c r="CU1" s="11"/>
      <c r="CV1" s="11"/>
      <c r="CW1" s="11"/>
      <c r="CX1" s="11"/>
      <c r="CY1" s="11"/>
      <c r="CZ1" s="11"/>
      <c r="DA1" s="11"/>
      <c r="DB1" s="11"/>
      <c r="DC1" s="11"/>
      <c r="DD1" s="11"/>
      <c r="DE1" s="11"/>
      <c r="DF1" s="11"/>
      <c r="DG1" s="11"/>
      <c r="DH1" s="11"/>
      <c r="DI1" s="11"/>
      <c r="DJ1" s="11"/>
      <c r="DK1" s="11"/>
      <c r="DL1" s="11"/>
      <c r="DM1" s="11"/>
      <c r="DN1" s="11"/>
      <c r="DO1" s="11"/>
      <c r="DP1" s="11"/>
      <c r="DQ1" s="11"/>
      <c r="DR1" s="11"/>
      <c r="DS1" s="11"/>
      <c r="DT1" s="11"/>
      <c r="DU1" s="11"/>
      <c r="DV1" s="11"/>
      <c r="DW1" s="11"/>
      <c r="DX1" s="11"/>
      <c r="DY1" s="11"/>
      <c r="DZ1" s="11"/>
      <c r="EA1" s="11"/>
      <c r="EB1" s="11"/>
      <c r="EC1" s="11"/>
      <c r="ED1" s="11"/>
      <c r="EE1" s="11"/>
      <c r="EF1" s="11"/>
      <c r="EG1" s="11"/>
      <c r="EH1" s="11"/>
      <c r="EI1" s="11"/>
      <c r="EJ1" s="11"/>
      <c r="EK1" s="11"/>
      <c r="EL1" s="11"/>
      <c r="EM1" s="11"/>
      <c r="EN1" s="11"/>
      <c r="EO1" s="11"/>
      <c r="EP1" s="11"/>
      <c r="EQ1" s="11"/>
      <c r="ER1" s="11"/>
      <c r="ES1" s="11"/>
      <c r="ET1" s="11"/>
      <c r="EU1" s="11"/>
      <c r="EV1" s="11"/>
      <c r="EW1" s="11"/>
      <c r="EX1" s="11"/>
      <c r="EY1" s="11"/>
      <c r="EZ1" s="11"/>
      <c r="FA1" s="11"/>
      <c r="FB1" s="11"/>
      <c r="FC1" s="11"/>
      <c r="FD1" s="11"/>
      <c r="FE1" s="11"/>
      <c r="FF1" s="11"/>
      <c r="FG1" s="11"/>
      <c r="FH1" s="11"/>
      <c r="FI1" s="11"/>
      <c r="FJ1" s="11"/>
      <c r="FK1" s="11"/>
      <c r="FL1" s="11"/>
      <c r="FM1" s="11"/>
      <c r="FN1" s="11"/>
      <c r="FO1" s="11"/>
      <c r="FP1" s="11"/>
      <c r="FQ1" s="11"/>
      <c r="FR1" s="11"/>
      <c r="FS1" s="11"/>
      <c r="FT1" s="11"/>
      <c r="FU1" s="11"/>
      <c r="FV1" s="11"/>
      <c r="FW1" s="11"/>
      <c r="FX1" s="11"/>
      <c r="FY1" s="11"/>
      <c r="FZ1" s="11"/>
      <c r="GA1" s="11"/>
      <c r="GB1" s="11"/>
      <c r="GC1" s="11"/>
      <c r="GD1" s="11"/>
      <c r="GE1" s="11"/>
      <c r="GF1" s="11"/>
      <c r="GG1" s="11"/>
      <c r="GH1" s="11"/>
      <c r="GI1" s="11"/>
      <c r="GJ1" s="11"/>
      <c r="GK1" s="11"/>
      <c r="GL1" s="11"/>
      <c r="GM1" s="11"/>
      <c r="GN1" s="11"/>
      <c r="GO1" s="11"/>
      <c r="GP1" s="11"/>
      <c r="GQ1" s="11"/>
      <c r="GR1" s="11"/>
      <c r="GS1" s="11"/>
      <c r="GT1" s="11"/>
      <c r="GU1" s="11"/>
      <c r="GV1" s="11"/>
      <c r="GW1" s="11"/>
      <c r="GX1" s="11"/>
      <c r="GY1" s="11"/>
      <c r="GZ1" s="11"/>
      <c r="HA1" s="11"/>
      <c r="HB1" s="11"/>
      <c r="HC1" s="11"/>
      <c r="HD1" s="11"/>
      <c r="HE1" s="11"/>
      <c r="HF1" s="11"/>
      <c r="HG1" s="11"/>
      <c r="HH1" s="11"/>
      <c r="HI1" s="11"/>
      <c r="HJ1" s="11"/>
      <c r="HK1" s="11"/>
      <c r="HL1" s="11"/>
      <c r="HM1" s="11"/>
      <c r="HN1" s="11"/>
      <c r="HO1" s="11"/>
      <c r="HP1" s="11"/>
      <c r="HQ1" s="11"/>
      <c r="HR1" s="11"/>
      <c r="HS1" s="11"/>
      <c r="HT1" s="11"/>
      <c r="HU1" s="11"/>
      <c r="HV1" s="11"/>
      <c r="HW1" s="11"/>
      <c r="HX1" s="11"/>
      <c r="HY1" s="11"/>
      <c r="HZ1" s="11"/>
      <c r="IA1" s="11"/>
      <c r="IB1" s="11"/>
      <c r="IC1" s="11"/>
      <c r="ID1" s="11"/>
      <c r="IE1" s="11"/>
      <c r="IF1" s="11"/>
      <c r="IG1" s="11"/>
      <c r="IH1" s="11"/>
      <c r="II1" s="11"/>
      <c r="IJ1" s="11"/>
      <c r="IK1" s="11"/>
      <c r="IL1" s="11"/>
      <c r="IM1" s="11"/>
      <c r="IN1" s="11"/>
      <c r="IO1" s="11"/>
      <c r="IP1" s="11"/>
      <c r="IQ1" s="11"/>
      <c r="IR1" s="11"/>
      <c r="IS1" s="11"/>
      <c r="IT1" s="11"/>
    </row>
    <row r="2" spans="1:254" ht="15.75">
      <c r="A2" s="11"/>
      <c r="B2" s="11" t="s">
        <v>455</v>
      </c>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c r="AJ2" s="11"/>
      <c r="AK2" s="11"/>
      <c r="AL2" s="11"/>
      <c r="AM2" s="11"/>
      <c r="AN2" s="11"/>
      <c r="AO2" s="11"/>
      <c r="AP2" s="11"/>
      <c r="AQ2" s="11"/>
      <c r="AR2" s="11"/>
      <c r="AS2" s="11"/>
      <c r="AT2" s="11"/>
      <c r="AU2" s="11"/>
      <c r="AV2" s="11"/>
      <c r="AW2" s="11"/>
      <c r="AX2" s="11"/>
      <c r="AY2" s="11"/>
      <c r="AZ2" s="11"/>
      <c r="BA2" s="11"/>
      <c r="BB2" s="11"/>
      <c r="BC2" s="11"/>
      <c r="BD2" s="11"/>
      <c r="BE2" s="11"/>
      <c r="BF2" s="11"/>
      <c r="BG2" s="11"/>
      <c r="BH2" s="11"/>
      <c r="BI2" s="11"/>
      <c r="BJ2" s="11"/>
      <c r="BK2" s="11"/>
      <c r="BL2" s="11"/>
      <c r="BM2" s="11"/>
      <c r="BN2" s="11"/>
      <c r="BO2" s="11"/>
      <c r="BP2" s="11"/>
      <c r="BQ2" s="11"/>
      <c r="BR2" s="11"/>
      <c r="BS2" s="11"/>
      <c r="BT2" s="11"/>
      <c r="BU2" s="11"/>
      <c r="BV2" s="11"/>
      <c r="BW2" s="11"/>
      <c r="BX2" s="11"/>
      <c r="BY2" s="11"/>
      <c r="BZ2" s="11"/>
      <c r="CA2" s="11"/>
      <c r="CB2" s="11"/>
      <c r="CC2" s="11"/>
      <c r="CD2" s="11"/>
      <c r="CE2" s="11"/>
      <c r="CF2" s="11"/>
      <c r="CG2" s="11"/>
      <c r="CH2" s="11"/>
      <c r="CI2" s="11"/>
      <c r="CJ2" s="11"/>
      <c r="CK2" s="11"/>
      <c r="CL2" s="11"/>
      <c r="CM2" s="11"/>
      <c r="CN2" s="11"/>
      <c r="CO2" s="11"/>
      <c r="CP2" s="11"/>
      <c r="CQ2" s="11"/>
      <c r="CR2" s="11"/>
      <c r="CS2" s="11"/>
      <c r="CT2" s="11"/>
      <c r="CU2" s="11"/>
      <c r="CV2" s="11"/>
      <c r="CW2" s="11"/>
      <c r="CX2" s="11"/>
      <c r="CY2" s="11"/>
      <c r="CZ2" s="11"/>
      <c r="DA2" s="11"/>
      <c r="DB2" s="11"/>
      <c r="DC2" s="11"/>
      <c r="DD2" s="11"/>
      <c r="DE2" s="11"/>
      <c r="DF2" s="11"/>
      <c r="DG2" s="11"/>
      <c r="DH2" s="11"/>
      <c r="DI2" s="11"/>
      <c r="DJ2" s="11"/>
      <c r="DK2" s="11"/>
      <c r="DL2" s="11"/>
      <c r="DM2" s="11"/>
      <c r="DN2" s="11"/>
      <c r="DO2" s="11"/>
      <c r="DP2" s="11"/>
      <c r="DQ2" s="11"/>
      <c r="DR2" s="11"/>
      <c r="DS2" s="11"/>
      <c r="DT2" s="11"/>
      <c r="DU2" s="11"/>
      <c r="DV2" s="11"/>
      <c r="DW2" s="11"/>
      <c r="DX2" s="11"/>
      <c r="DY2" s="11"/>
      <c r="DZ2" s="11"/>
      <c r="EA2" s="11"/>
      <c r="EB2" s="11"/>
      <c r="EC2" s="11"/>
      <c r="ED2" s="11"/>
      <c r="EE2" s="11"/>
      <c r="EF2" s="11"/>
      <c r="EG2" s="11"/>
      <c r="EH2" s="11"/>
      <c r="EI2" s="11"/>
      <c r="EJ2" s="11"/>
      <c r="EK2" s="11"/>
      <c r="EL2" s="11"/>
      <c r="EM2" s="11"/>
      <c r="EN2" s="11"/>
      <c r="EO2" s="11"/>
      <c r="EP2" s="11"/>
      <c r="EQ2" s="11"/>
      <c r="ER2" s="11"/>
      <c r="ES2" s="11"/>
      <c r="ET2" s="11"/>
      <c r="EU2" s="11"/>
      <c r="EV2" s="11"/>
      <c r="EW2" s="11"/>
      <c r="EX2" s="11"/>
      <c r="EY2" s="11"/>
      <c r="EZ2" s="11"/>
      <c r="FA2" s="11"/>
      <c r="FB2" s="11"/>
      <c r="FC2" s="11"/>
      <c r="FD2" s="11"/>
      <c r="FE2" s="11"/>
      <c r="FF2" s="11"/>
      <c r="FG2" s="11"/>
      <c r="FH2" s="11"/>
      <c r="FI2" s="11"/>
      <c r="FJ2" s="11"/>
      <c r="FK2" s="11"/>
      <c r="FL2" s="11"/>
      <c r="FM2" s="11"/>
      <c r="FN2" s="11"/>
      <c r="FO2" s="11"/>
      <c r="FP2" s="11"/>
      <c r="FQ2" s="11"/>
      <c r="FR2" s="11"/>
      <c r="FS2" s="11"/>
      <c r="FT2" s="11"/>
      <c r="FU2" s="11"/>
      <c r="FV2" s="11"/>
      <c r="FW2" s="11"/>
      <c r="FX2" s="11"/>
      <c r="FY2" s="11"/>
      <c r="FZ2" s="11"/>
      <c r="GA2" s="11"/>
      <c r="GB2" s="11"/>
      <c r="GC2" s="11"/>
      <c r="GD2" s="11"/>
      <c r="GE2" s="11"/>
      <c r="GF2" s="11"/>
      <c r="GG2" s="11"/>
      <c r="GH2" s="11"/>
      <c r="GI2" s="11"/>
      <c r="GJ2" s="11"/>
      <c r="GK2" s="11"/>
      <c r="GL2" s="11"/>
      <c r="GM2" s="11"/>
      <c r="GN2" s="11"/>
      <c r="GO2" s="11"/>
      <c r="GP2" s="11"/>
      <c r="GQ2" s="11"/>
      <c r="GR2" s="11"/>
      <c r="GS2" s="11"/>
      <c r="GT2" s="11"/>
      <c r="GU2" s="11"/>
      <c r="GV2" s="11"/>
      <c r="GW2" s="11"/>
      <c r="GX2" s="11"/>
      <c r="GY2" s="11"/>
      <c r="GZ2" s="11"/>
      <c r="HA2" s="11"/>
      <c r="HB2" s="11"/>
      <c r="HC2" s="11"/>
      <c r="HD2" s="11"/>
      <c r="HE2" s="11"/>
      <c r="HF2" s="11"/>
      <c r="HG2" s="11"/>
      <c r="HH2" s="11"/>
      <c r="HI2" s="11"/>
      <c r="HJ2" s="11"/>
      <c r="HK2" s="11"/>
      <c r="HL2" s="11"/>
      <c r="HM2" s="11"/>
      <c r="HN2" s="11"/>
      <c r="HO2" s="11"/>
      <c r="HP2" s="11"/>
      <c r="HQ2" s="11"/>
      <c r="HR2" s="11"/>
      <c r="HS2" s="11"/>
      <c r="HT2" s="11"/>
      <c r="HU2" s="11"/>
      <c r="HV2" s="11"/>
      <c r="HW2" s="11"/>
      <c r="HX2" s="11"/>
      <c r="HY2" s="11"/>
      <c r="HZ2" s="11"/>
      <c r="IA2" s="11"/>
      <c r="IB2" s="11"/>
      <c r="IC2" s="11"/>
      <c r="ID2" s="11"/>
      <c r="IE2" s="11"/>
      <c r="IF2" s="11"/>
      <c r="IG2" s="11"/>
      <c r="IH2" s="11"/>
      <c r="II2" s="11"/>
      <c r="IJ2" s="11"/>
      <c r="IK2" s="11"/>
      <c r="IL2" s="11"/>
      <c r="IM2" s="11"/>
      <c r="IN2" s="11"/>
      <c r="IO2" s="11"/>
      <c r="IP2" s="11"/>
      <c r="IQ2" s="11"/>
      <c r="IR2" s="11"/>
      <c r="IS2" s="11"/>
      <c r="IT2" s="11"/>
    </row>
    <row r="3" ht="15.75">
      <c r="B3" s="11" t="s">
        <v>456</v>
      </c>
    </row>
    <row r="4" ht="15.75">
      <c r="B4" s="11" t="s">
        <v>457</v>
      </c>
    </row>
    <row r="5" ht="15.75">
      <c r="B5" s="11" t="s">
        <v>458</v>
      </c>
    </row>
    <row r="7" ht="15.75">
      <c r="C7" s="25" t="s">
        <v>454</v>
      </c>
    </row>
    <row r="8" spans="2:3" ht="15.75">
      <c r="B8" s="2"/>
      <c r="C8" s="13" t="s">
        <v>366</v>
      </c>
    </row>
    <row r="9" spans="2:3" ht="15.75">
      <c r="B9" s="4" t="s">
        <v>367</v>
      </c>
      <c r="C9" s="14" t="s">
        <v>189</v>
      </c>
    </row>
    <row r="10" spans="2:3" ht="15.75">
      <c r="B10" s="6"/>
      <c r="C10" s="16" t="s">
        <v>8</v>
      </c>
    </row>
    <row r="11" spans="2:3" ht="15.75">
      <c r="B11" s="129" t="s">
        <v>192</v>
      </c>
      <c r="C11" s="71"/>
    </row>
    <row r="12" spans="2:5" ht="15.75">
      <c r="B12" s="6" t="s">
        <v>577</v>
      </c>
      <c r="C12" s="78">
        <v>5100</v>
      </c>
      <c r="E12" s="571"/>
    </row>
    <row r="13" spans="2:5" ht="15.75">
      <c r="B13" s="6" t="s">
        <v>573</v>
      </c>
      <c r="C13" s="78">
        <v>1600</v>
      </c>
      <c r="D13" s="572"/>
      <c r="E13" s="571"/>
    </row>
    <row r="14" spans="2:5" ht="15.75">
      <c r="B14" s="6" t="s">
        <v>578</v>
      </c>
      <c r="C14" s="78">
        <v>2900</v>
      </c>
      <c r="E14" s="571"/>
    </row>
    <row r="15" spans="2:5" ht="15.75">
      <c r="B15" s="6" t="s">
        <v>807</v>
      </c>
      <c r="C15" s="78">
        <v>4000</v>
      </c>
      <c r="E15" s="571"/>
    </row>
    <row r="16" spans="2:5" ht="15.75">
      <c r="B16" s="6" t="s">
        <v>808</v>
      </c>
      <c r="C16" s="78">
        <v>2700</v>
      </c>
      <c r="E16" s="571"/>
    </row>
    <row r="17" spans="2:5" ht="15.75">
      <c r="B17" s="6" t="s">
        <v>809</v>
      </c>
      <c r="C17" s="78">
        <v>1040</v>
      </c>
      <c r="E17" s="571"/>
    </row>
    <row r="18" spans="2:5" ht="15.75">
      <c r="B18" s="6" t="s">
        <v>810</v>
      </c>
      <c r="C18" s="78">
        <v>1600</v>
      </c>
      <c r="E18" s="571"/>
    </row>
    <row r="19" spans="2:5" ht="15.75">
      <c r="B19" s="127" t="s">
        <v>811</v>
      </c>
      <c r="C19" s="78">
        <v>5000</v>
      </c>
      <c r="E19" s="571"/>
    </row>
    <row r="20" spans="2:3" ht="15.75">
      <c r="B20" s="132" t="s">
        <v>353</v>
      </c>
      <c r="C20" s="139"/>
    </row>
    <row r="21" spans="2:5" ht="15.75">
      <c r="B21" s="127" t="s">
        <v>579</v>
      </c>
      <c r="C21" s="140">
        <v>2000</v>
      </c>
      <c r="E21" s="571"/>
    </row>
    <row r="22" spans="2:3" ht="15.75">
      <c r="B22" s="126" t="s">
        <v>133</v>
      </c>
      <c r="C22" s="78"/>
    </row>
    <row r="23" spans="2:5" ht="15.75">
      <c r="B23" s="6" t="s">
        <v>812</v>
      </c>
      <c r="C23" s="78">
        <v>920</v>
      </c>
      <c r="E23" s="571"/>
    </row>
    <row r="24" spans="2:5" ht="15.75">
      <c r="B24" s="6" t="s">
        <v>813</v>
      </c>
      <c r="C24" s="78">
        <v>720</v>
      </c>
      <c r="E24" s="571"/>
    </row>
    <row r="25" spans="2:5" ht="15.75">
      <c r="B25" s="6" t="s">
        <v>814</v>
      </c>
      <c r="C25" s="78">
        <v>1340</v>
      </c>
      <c r="E25" s="571"/>
    </row>
    <row r="26" spans="2:5" ht="15.75">
      <c r="B26" s="6" t="s">
        <v>815</v>
      </c>
      <c r="C26" s="78">
        <v>1070</v>
      </c>
      <c r="E26" s="571"/>
    </row>
    <row r="27" spans="2:3" ht="15.75">
      <c r="B27" s="6" t="s">
        <v>834</v>
      </c>
      <c r="C27" s="78">
        <v>837</v>
      </c>
    </row>
    <row r="28" spans="2:5" ht="15.75">
      <c r="B28" s="6" t="s">
        <v>684</v>
      </c>
      <c r="C28" s="78">
        <v>1600</v>
      </c>
      <c r="E28" s="571"/>
    </row>
    <row r="29" spans="2:5" ht="15.75">
      <c r="B29" s="6" t="s">
        <v>818</v>
      </c>
      <c r="C29" s="78">
        <v>880</v>
      </c>
      <c r="E29" s="571"/>
    </row>
    <row r="30" spans="2:5" ht="15.75">
      <c r="B30" s="6" t="s">
        <v>819</v>
      </c>
      <c r="C30" s="78">
        <v>520</v>
      </c>
      <c r="E30" s="571"/>
    </row>
    <row r="31" spans="2:5" ht="15.75">
      <c r="B31" s="6" t="s">
        <v>820</v>
      </c>
      <c r="C31" s="78">
        <v>1250</v>
      </c>
      <c r="E31" s="571"/>
    </row>
    <row r="32" spans="2:5" ht="15.75">
      <c r="B32" s="6" t="s">
        <v>821</v>
      </c>
      <c r="C32" s="78">
        <v>3535</v>
      </c>
      <c r="E32" s="571"/>
    </row>
    <row r="33" spans="2:5" ht="15.75">
      <c r="B33" s="6" t="s">
        <v>822</v>
      </c>
      <c r="C33" s="78">
        <v>3971</v>
      </c>
      <c r="E33" s="571"/>
    </row>
    <row r="34" spans="2:5" ht="31.5">
      <c r="B34" s="450" t="s">
        <v>823</v>
      </c>
      <c r="C34" s="78">
        <v>2506</v>
      </c>
      <c r="E34" s="571"/>
    </row>
    <row r="35" spans="2:5" ht="31.5">
      <c r="B35" s="450" t="s">
        <v>824</v>
      </c>
      <c r="C35" s="78">
        <v>2080</v>
      </c>
      <c r="E35" s="571"/>
    </row>
    <row r="36" spans="2:5" ht="15.75">
      <c r="B36" s="450" t="s">
        <v>825</v>
      </c>
      <c r="C36" s="78">
        <v>1145</v>
      </c>
      <c r="E36" s="571"/>
    </row>
    <row r="37" spans="2:5" ht="18" customHeight="1">
      <c r="B37" s="451" t="s">
        <v>826</v>
      </c>
      <c r="C37" s="124">
        <v>1400</v>
      </c>
      <c r="E37" s="571"/>
    </row>
    <row r="38" ht="15.75">
      <c r="B38" s="11" t="s">
        <v>460</v>
      </c>
    </row>
    <row r="39" spans="2:3" ht="47.25" customHeight="1">
      <c r="B39" s="696" t="s">
        <v>827</v>
      </c>
      <c r="C39" s="696"/>
    </row>
    <row r="40" spans="2:3" ht="63" customHeight="1">
      <c r="B40" s="697" t="s">
        <v>828</v>
      </c>
      <c r="C40" s="697"/>
    </row>
    <row r="41" spans="2:3" ht="51.75" customHeight="1">
      <c r="B41" s="695" t="s">
        <v>829</v>
      </c>
      <c r="C41" s="695"/>
    </row>
    <row r="42" spans="2:3" ht="43.5" customHeight="1">
      <c r="B42" s="698"/>
      <c r="C42" s="699"/>
    </row>
    <row r="43" spans="2:3" ht="34.5" customHeight="1">
      <c r="B43" s="700"/>
      <c r="C43" s="701"/>
    </row>
    <row r="44" spans="2:3" ht="15.75">
      <c r="B44" s="700"/>
      <c r="C44" s="701"/>
    </row>
    <row r="47" ht="15.75" customHeight="1"/>
    <row r="48" spans="2:3" ht="15.75" customHeight="1">
      <c r="B48" s="700"/>
      <c r="C48" s="701"/>
    </row>
    <row r="49" spans="2:3" ht="15.75" customHeight="1">
      <c r="B49" s="700"/>
      <c r="C49" s="701"/>
    </row>
    <row r="54" ht="15.75">
      <c r="B54" s="64"/>
    </row>
    <row r="55" ht="15.75">
      <c r="B55" s="64"/>
    </row>
    <row r="56" ht="15.75">
      <c r="B56" s="64"/>
    </row>
    <row r="57" spans="2:3" ht="15.75">
      <c r="B57" s="325"/>
      <c r="C57" s="316"/>
    </row>
    <row r="62" ht="15.75">
      <c r="B62" s="322"/>
    </row>
    <row r="63" ht="15.75">
      <c r="B63" s="322"/>
    </row>
    <row r="66" spans="2:3" ht="15.75">
      <c r="B66" s="228"/>
      <c r="C66" s="228"/>
    </row>
    <row r="67" spans="2:3" ht="15.75">
      <c r="B67" s="228"/>
      <c r="C67" s="229"/>
    </row>
  </sheetData>
  <sheetProtection/>
  <mergeCells count="8">
    <mergeCell ref="B42:C42"/>
    <mergeCell ref="B43:C43"/>
    <mergeCell ref="B44:C44"/>
    <mergeCell ref="B48:C48"/>
    <mergeCell ref="B49:C49"/>
    <mergeCell ref="B39:C39"/>
    <mergeCell ref="B40:C40"/>
    <mergeCell ref="B41:C41"/>
  </mergeCells>
  <printOptions/>
  <pageMargins left="0.7874015748031497" right="0.2362204724409449" top="0.5511811023622047" bottom="0.15748031496062992" header="0.15748031496062992" footer="0.15748031496062992"/>
  <pageSetup fitToHeight="1" fitToWidth="1" horizontalDpi="600" verticalDpi="600" orientation="portrait" paperSize="9" scale="84" r:id="rId1"/>
</worksheet>
</file>

<file path=xl/worksheets/sheet5.xml><?xml version="1.0" encoding="utf-8"?>
<worksheet xmlns="http://schemas.openxmlformats.org/spreadsheetml/2006/main" xmlns:r="http://schemas.openxmlformats.org/officeDocument/2006/relationships">
  <sheetPr>
    <pageSetUpPr fitToPage="1"/>
  </sheetPr>
  <dimension ref="A1:IV52"/>
  <sheetViews>
    <sheetView zoomScalePageLayoutView="0" workbookViewId="0" topLeftCell="A1">
      <pane xSplit="1" topLeftCell="B1" activePane="topRight" state="frozen"/>
      <selection pane="topLeft" activeCell="A1" sqref="A1"/>
      <selection pane="topRight" activeCell="F24" sqref="F24"/>
    </sheetView>
  </sheetViews>
  <sheetFormatPr defaultColWidth="8.875" defaultRowHeight="12.75"/>
  <cols>
    <col min="1" max="1" width="2.375" style="10" customWidth="1"/>
    <col min="2" max="2" width="71.875" style="10" customWidth="1"/>
    <col min="3" max="3" width="20.75390625" style="10" customWidth="1"/>
    <col min="4" max="4" width="15.625" style="10" customWidth="1"/>
    <col min="5" max="5" width="10.875" style="10" customWidth="1"/>
    <col min="6" max="6" width="38.00390625" style="10" customWidth="1"/>
    <col min="7" max="16384" width="8.875" style="10" customWidth="1"/>
  </cols>
  <sheetData>
    <row r="1" spans="1:256" ht="15.75">
      <c r="A1" s="11"/>
      <c r="B1" s="11" t="s">
        <v>128</v>
      </c>
      <c r="C1" s="11"/>
      <c r="D1" s="30"/>
      <c r="E1" s="30"/>
      <c r="F1" s="30"/>
      <c r="G1" s="30"/>
      <c r="H1" s="30"/>
      <c r="I1" s="30"/>
      <c r="J1" s="30"/>
      <c r="K1" s="30"/>
      <c r="L1" s="30"/>
      <c r="M1" s="30"/>
      <c r="N1" s="30"/>
      <c r="O1" s="30"/>
      <c r="P1" s="30"/>
      <c r="Q1" s="30"/>
      <c r="R1" s="30"/>
      <c r="S1" s="30"/>
      <c r="T1" s="30"/>
      <c r="U1" s="30"/>
      <c r="V1" s="30"/>
      <c r="W1" s="30"/>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1"/>
      <c r="AZ1" s="11"/>
      <c r="BA1" s="11"/>
      <c r="BB1" s="11"/>
      <c r="BC1" s="11"/>
      <c r="BD1" s="11"/>
      <c r="BE1" s="11"/>
      <c r="BF1" s="11"/>
      <c r="BG1" s="11"/>
      <c r="BH1" s="11"/>
      <c r="BI1" s="11"/>
      <c r="BJ1" s="11"/>
      <c r="BK1" s="11"/>
      <c r="BL1" s="11"/>
      <c r="BM1" s="11"/>
      <c r="BN1" s="11"/>
      <c r="BO1" s="11"/>
      <c r="BP1" s="11"/>
      <c r="BQ1" s="11"/>
      <c r="BR1" s="11"/>
      <c r="BS1" s="11"/>
      <c r="BT1" s="11"/>
      <c r="BU1" s="11"/>
      <c r="BV1" s="11"/>
      <c r="BW1" s="11"/>
      <c r="BX1" s="11"/>
      <c r="BY1" s="11"/>
      <c r="BZ1" s="11"/>
      <c r="CA1" s="11"/>
      <c r="CB1" s="11"/>
      <c r="CC1" s="11"/>
      <c r="CD1" s="11"/>
      <c r="CE1" s="11"/>
      <c r="CF1" s="11"/>
      <c r="CG1" s="11"/>
      <c r="CH1" s="11"/>
      <c r="CI1" s="11"/>
      <c r="CJ1" s="11"/>
      <c r="CK1" s="11"/>
      <c r="CL1" s="11"/>
      <c r="CM1" s="11"/>
      <c r="CN1" s="11"/>
      <c r="CO1" s="11"/>
      <c r="CP1" s="11"/>
      <c r="CQ1" s="11"/>
      <c r="CR1" s="11"/>
      <c r="CS1" s="11"/>
      <c r="CT1" s="11"/>
      <c r="CU1" s="11"/>
      <c r="CV1" s="11"/>
      <c r="CW1" s="11"/>
      <c r="CX1" s="11"/>
      <c r="CY1" s="11"/>
      <c r="CZ1" s="11"/>
      <c r="DA1" s="11"/>
      <c r="DB1" s="11"/>
      <c r="DC1" s="11"/>
      <c r="DD1" s="11"/>
      <c r="DE1" s="11"/>
      <c r="DF1" s="11"/>
      <c r="DG1" s="11"/>
      <c r="DH1" s="11"/>
      <c r="DI1" s="11"/>
      <c r="DJ1" s="11"/>
      <c r="DK1" s="11"/>
      <c r="DL1" s="11"/>
      <c r="DM1" s="11"/>
      <c r="DN1" s="11"/>
      <c r="DO1" s="11"/>
      <c r="DP1" s="11"/>
      <c r="DQ1" s="11"/>
      <c r="DR1" s="11"/>
      <c r="DS1" s="11"/>
      <c r="DT1" s="11"/>
      <c r="DU1" s="11"/>
      <c r="DV1" s="11"/>
      <c r="DW1" s="11"/>
      <c r="DX1" s="11"/>
      <c r="DY1" s="11"/>
      <c r="DZ1" s="11"/>
      <c r="EA1" s="11"/>
      <c r="EB1" s="11"/>
      <c r="EC1" s="11"/>
      <c r="ED1" s="11"/>
      <c r="EE1" s="11"/>
      <c r="EF1" s="11"/>
      <c r="EG1" s="11"/>
      <c r="EH1" s="11"/>
      <c r="EI1" s="11"/>
      <c r="EJ1" s="11"/>
      <c r="EK1" s="11"/>
      <c r="EL1" s="11"/>
      <c r="EM1" s="11"/>
      <c r="EN1" s="11"/>
      <c r="EO1" s="11"/>
      <c r="EP1" s="11"/>
      <c r="EQ1" s="11"/>
      <c r="ER1" s="11"/>
      <c r="ES1" s="11"/>
      <c r="ET1" s="11"/>
      <c r="EU1" s="11"/>
      <c r="EV1" s="11"/>
      <c r="EW1" s="11"/>
      <c r="EX1" s="11"/>
      <c r="EY1" s="11"/>
      <c r="EZ1" s="11"/>
      <c r="FA1" s="11"/>
      <c r="FB1" s="11"/>
      <c r="FC1" s="11"/>
      <c r="FD1" s="11"/>
      <c r="FE1" s="11"/>
      <c r="FF1" s="11"/>
      <c r="FG1" s="11"/>
      <c r="FH1" s="11"/>
      <c r="FI1" s="11"/>
      <c r="FJ1" s="11"/>
      <c r="FK1" s="11"/>
      <c r="FL1" s="11"/>
      <c r="FM1" s="11"/>
      <c r="FN1" s="11"/>
      <c r="FO1" s="11"/>
      <c r="FP1" s="11"/>
      <c r="FQ1" s="11"/>
      <c r="FR1" s="11"/>
      <c r="FS1" s="11"/>
      <c r="FT1" s="11"/>
      <c r="FU1" s="11"/>
      <c r="FV1" s="11"/>
      <c r="FW1" s="11"/>
      <c r="FX1" s="11"/>
      <c r="FY1" s="11"/>
      <c r="FZ1" s="11"/>
      <c r="GA1" s="11"/>
      <c r="GB1" s="11"/>
      <c r="GC1" s="11"/>
      <c r="GD1" s="11"/>
      <c r="GE1" s="11"/>
      <c r="GF1" s="11"/>
      <c r="GG1" s="11"/>
      <c r="GH1" s="11"/>
      <c r="GI1" s="11"/>
      <c r="GJ1" s="11"/>
      <c r="GK1" s="11"/>
      <c r="GL1" s="11"/>
      <c r="GM1" s="11"/>
      <c r="GN1" s="11"/>
      <c r="GO1" s="11"/>
      <c r="GP1" s="11"/>
      <c r="GQ1" s="11"/>
      <c r="GR1" s="11"/>
      <c r="GS1" s="11"/>
      <c r="GT1" s="11"/>
      <c r="GU1" s="11"/>
      <c r="GV1" s="11"/>
      <c r="GW1" s="11"/>
      <c r="GX1" s="11"/>
      <c r="GY1" s="11"/>
      <c r="GZ1" s="11"/>
      <c r="HA1" s="11"/>
      <c r="HB1" s="11"/>
      <c r="HC1" s="11"/>
      <c r="HD1" s="11"/>
      <c r="HE1" s="11"/>
      <c r="HF1" s="11"/>
      <c r="HG1" s="11"/>
      <c r="HH1" s="11"/>
      <c r="HI1" s="11"/>
      <c r="HJ1" s="11"/>
      <c r="HK1" s="11"/>
      <c r="HL1" s="11"/>
      <c r="HM1" s="11"/>
      <c r="HN1" s="11"/>
      <c r="HO1" s="11"/>
      <c r="HP1" s="11"/>
      <c r="HQ1" s="11"/>
      <c r="HR1" s="11"/>
      <c r="HS1" s="11"/>
      <c r="HT1" s="11"/>
      <c r="HU1" s="11"/>
      <c r="HV1" s="11"/>
      <c r="HW1" s="11"/>
      <c r="HX1" s="11"/>
      <c r="HY1" s="11"/>
      <c r="HZ1" s="11"/>
      <c r="IA1" s="11"/>
      <c r="IB1" s="11"/>
      <c r="IC1" s="11"/>
      <c r="ID1" s="11"/>
      <c r="IE1" s="11"/>
      <c r="IF1" s="11"/>
      <c r="IG1" s="11"/>
      <c r="IH1" s="11"/>
      <c r="II1" s="11"/>
      <c r="IJ1" s="11"/>
      <c r="IK1" s="11"/>
      <c r="IL1" s="11"/>
      <c r="IM1" s="11"/>
      <c r="IN1" s="11"/>
      <c r="IO1" s="11"/>
      <c r="IP1" s="11"/>
      <c r="IQ1" s="11"/>
      <c r="IR1" s="11"/>
      <c r="IS1" s="11"/>
      <c r="IT1" s="11"/>
      <c r="IU1" s="11"/>
      <c r="IV1" s="11"/>
    </row>
    <row r="2" spans="1:256" ht="15.75">
      <c r="A2" s="11"/>
      <c r="B2" s="11" t="s">
        <v>350</v>
      </c>
      <c r="C2" s="11"/>
      <c r="D2" s="30"/>
      <c r="E2" s="30"/>
      <c r="F2" s="30"/>
      <c r="G2" s="30"/>
      <c r="H2" s="30"/>
      <c r="I2" s="30"/>
      <c r="J2" s="30"/>
      <c r="K2" s="30"/>
      <c r="L2" s="30"/>
      <c r="M2" s="30"/>
      <c r="N2" s="30"/>
      <c r="O2" s="30"/>
      <c r="P2" s="30"/>
      <c r="Q2" s="30"/>
      <c r="R2" s="30"/>
      <c r="S2" s="30"/>
      <c r="T2" s="30"/>
      <c r="U2" s="30"/>
      <c r="V2" s="30"/>
      <c r="W2" s="30"/>
      <c r="X2" s="11"/>
      <c r="Y2" s="11"/>
      <c r="Z2" s="11"/>
      <c r="AA2" s="11"/>
      <c r="AB2" s="11"/>
      <c r="AC2" s="11"/>
      <c r="AD2" s="11"/>
      <c r="AE2" s="11"/>
      <c r="AF2" s="11"/>
      <c r="AG2" s="11"/>
      <c r="AH2" s="11"/>
      <c r="AI2" s="11"/>
      <c r="AJ2" s="11"/>
      <c r="AK2" s="11"/>
      <c r="AL2" s="11"/>
      <c r="AM2" s="11"/>
      <c r="AN2" s="11"/>
      <c r="AO2" s="11"/>
      <c r="AP2" s="11"/>
      <c r="AQ2" s="11"/>
      <c r="AR2" s="11"/>
      <c r="AS2" s="11"/>
      <c r="AT2" s="11"/>
      <c r="AU2" s="11"/>
      <c r="AV2" s="11"/>
      <c r="AW2" s="11"/>
      <c r="AX2" s="11"/>
      <c r="AY2" s="11"/>
      <c r="AZ2" s="11"/>
      <c r="BA2" s="11"/>
      <c r="BB2" s="11"/>
      <c r="BC2" s="11"/>
      <c r="BD2" s="11"/>
      <c r="BE2" s="11"/>
      <c r="BF2" s="11"/>
      <c r="BG2" s="11"/>
      <c r="BH2" s="11"/>
      <c r="BI2" s="11"/>
      <c r="BJ2" s="11"/>
      <c r="BK2" s="11"/>
      <c r="BL2" s="11"/>
      <c r="BM2" s="11"/>
      <c r="BN2" s="11"/>
      <c r="BO2" s="11"/>
      <c r="BP2" s="11"/>
      <c r="BQ2" s="11"/>
      <c r="BR2" s="11"/>
      <c r="BS2" s="11"/>
      <c r="BT2" s="11"/>
      <c r="BU2" s="11"/>
      <c r="BV2" s="11"/>
      <c r="BW2" s="11"/>
      <c r="BX2" s="11"/>
      <c r="BY2" s="11"/>
      <c r="BZ2" s="11"/>
      <c r="CA2" s="11"/>
      <c r="CB2" s="11"/>
      <c r="CC2" s="11"/>
      <c r="CD2" s="11"/>
      <c r="CE2" s="11"/>
      <c r="CF2" s="11"/>
      <c r="CG2" s="11"/>
      <c r="CH2" s="11"/>
      <c r="CI2" s="11"/>
      <c r="CJ2" s="11"/>
      <c r="CK2" s="11"/>
      <c r="CL2" s="11"/>
      <c r="CM2" s="11"/>
      <c r="CN2" s="11"/>
      <c r="CO2" s="11"/>
      <c r="CP2" s="11"/>
      <c r="CQ2" s="11"/>
      <c r="CR2" s="11"/>
      <c r="CS2" s="11"/>
      <c r="CT2" s="11"/>
      <c r="CU2" s="11"/>
      <c r="CV2" s="11"/>
      <c r="CW2" s="11"/>
      <c r="CX2" s="11"/>
      <c r="CY2" s="11"/>
      <c r="CZ2" s="11"/>
      <c r="DA2" s="11"/>
      <c r="DB2" s="11"/>
      <c r="DC2" s="11"/>
      <c r="DD2" s="11"/>
      <c r="DE2" s="11"/>
      <c r="DF2" s="11"/>
      <c r="DG2" s="11"/>
      <c r="DH2" s="11"/>
      <c r="DI2" s="11"/>
      <c r="DJ2" s="11"/>
      <c r="DK2" s="11"/>
      <c r="DL2" s="11"/>
      <c r="DM2" s="11"/>
      <c r="DN2" s="11"/>
      <c r="DO2" s="11"/>
      <c r="DP2" s="11"/>
      <c r="DQ2" s="11"/>
      <c r="DR2" s="11"/>
      <c r="DS2" s="11"/>
      <c r="DT2" s="11"/>
      <c r="DU2" s="11"/>
      <c r="DV2" s="11"/>
      <c r="DW2" s="11"/>
      <c r="DX2" s="11"/>
      <c r="DY2" s="11"/>
      <c r="DZ2" s="11"/>
      <c r="EA2" s="11"/>
      <c r="EB2" s="11"/>
      <c r="EC2" s="11"/>
      <c r="ED2" s="11"/>
      <c r="EE2" s="11"/>
      <c r="EF2" s="11"/>
      <c r="EG2" s="11"/>
      <c r="EH2" s="11"/>
      <c r="EI2" s="11"/>
      <c r="EJ2" s="11"/>
      <c r="EK2" s="11"/>
      <c r="EL2" s="11"/>
      <c r="EM2" s="11"/>
      <c r="EN2" s="11"/>
      <c r="EO2" s="11"/>
      <c r="EP2" s="11"/>
      <c r="EQ2" s="11"/>
      <c r="ER2" s="11"/>
      <c r="ES2" s="11"/>
      <c r="ET2" s="11"/>
      <c r="EU2" s="11"/>
      <c r="EV2" s="11"/>
      <c r="EW2" s="11"/>
      <c r="EX2" s="11"/>
      <c r="EY2" s="11"/>
      <c r="EZ2" s="11"/>
      <c r="FA2" s="11"/>
      <c r="FB2" s="11"/>
      <c r="FC2" s="11"/>
      <c r="FD2" s="11"/>
      <c r="FE2" s="11"/>
      <c r="FF2" s="11"/>
      <c r="FG2" s="11"/>
      <c r="FH2" s="11"/>
      <c r="FI2" s="11"/>
      <c r="FJ2" s="11"/>
      <c r="FK2" s="11"/>
      <c r="FL2" s="11"/>
      <c r="FM2" s="11"/>
      <c r="FN2" s="11"/>
      <c r="FO2" s="11"/>
      <c r="FP2" s="11"/>
      <c r="FQ2" s="11"/>
      <c r="FR2" s="11"/>
      <c r="FS2" s="11"/>
      <c r="FT2" s="11"/>
      <c r="FU2" s="11"/>
      <c r="FV2" s="11"/>
      <c r="FW2" s="11"/>
      <c r="FX2" s="11"/>
      <c r="FY2" s="11"/>
      <c r="FZ2" s="11"/>
      <c r="GA2" s="11"/>
      <c r="GB2" s="11"/>
      <c r="GC2" s="11"/>
      <c r="GD2" s="11"/>
      <c r="GE2" s="11"/>
      <c r="GF2" s="11"/>
      <c r="GG2" s="11"/>
      <c r="GH2" s="11"/>
      <c r="GI2" s="11"/>
      <c r="GJ2" s="11"/>
      <c r="GK2" s="11"/>
      <c r="GL2" s="11"/>
      <c r="GM2" s="11"/>
      <c r="GN2" s="11"/>
      <c r="GO2" s="11"/>
      <c r="GP2" s="11"/>
      <c r="GQ2" s="11"/>
      <c r="GR2" s="11"/>
      <c r="GS2" s="11"/>
      <c r="GT2" s="11"/>
      <c r="GU2" s="11"/>
      <c r="GV2" s="11"/>
      <c r="GW2" s="11"/>
      <c r="GX2" s="11"/>
      <c r="GY2" s="11"/>
      <c r="GZ2" s="11"/>
      <c r="HA2" s="11"/>
      <c r="HB2" s="11"/>
      <c r="HC2" s="11"/>
      <c r="HD2" s="11"/>
      <c r="HE2" s="11"/>
      <c r="HF2" s="11"/>
      <c r="HG2" s="11"/>
      <c r="HH2" s="11"/>
      <c r="HI2" s="11"/>
      <c r="HJ2" s="11"/>
      <c r="HK2" s="11"/>
      <c r="HL2" s="11"/>
      <c r="HM2" s="11"/>
      <c r="HN2" s="11"/>
      <c r="HO2" s="11"/>
      <c r="HP2" s="11"/>
      <c r="HQ2" s="11"/>
      <c r="HR2" s="11"/>
      <c r="HS2" s="11"/>
      <c r="HT2" s="11"/>
      <c r="HU2" s="11"/>
      <c r="HV2" s="11"/>
      <c r="HW2" s="11"/>
      <c r="HX2" s="11"/>
      <c r="HY2" s="11"/>
      <c r="HZ2" s="11"/>
      <c r="IA2" s="11"/>
      <c r="IB2" s="11"/>
      <c r="IC2" s="11"/>
      <c r="ID2" s="11"/>
      <c r="IE2" s="11"/>
      <c r="IF2" s="11"/>
      <c r="IG2" s="11"/>
      <c r="IH2" s="11"/>
      <c r="II2" s="11"/>
      <c r="IJ2" s="11"/>
      <c r="IK2" s="11"/>
      <c r="IL2" s="11"/>
      <c r="IM2" s="11"/>
      <c r="IN2" s="11"/>
      <c r="IO2" s="11"/>
      <c r="IP2" s="11"/>
      <c r="IQ2" s="11"/>
      <c r="IR2" s="11"/>
      <c r="IS2" s="11"/>
      <c r="IT2" s="11"/>
      <c r="IU2" s="11"/>
      <c r="IV2" s="11"/>
    </row>
    <row r="3" spans="2:23" ht="15.75">
      <c r="B3" s="11" t="s">
        <v>13</v>
      </c>
      <c r="D3" s="21"/>
      <c r="E3" s="21"/>
      <c r="F3" s="21"/>
      <c r="G3" s="21"/>
      <c r="H3" s="21"/>
      <c r="I3" s="21"/>
      <c r="J3" s="21"/>
      <c r="K3" s="21"/>
      <c r="L3" s="21"/>
      <c r="M3" s="21"/>
      <c r="N3" s="21"/>
      <c r="O3" s="21"/>
      <c r="P3" s="21"/>
      <c r="Q3" s="21"/>
      <c r="R3" s="21"/>
      <c r="S3" s="21"/>
      <c r="T3" s="21"/>
      <c r="U3" s="21"/>
      <c r="V3" s="21"/>
      <c r="W3" s="21"/>
    </row>
    <row r="4" spans="4:23" ht="15.75">
      <c r="D4" s="21"/>
      <c r="E4" s="21"/>
      <c r="F4" s="21"/>
      <c r="G4" s="21"/>
      <c r="H4" s="21"/>
      <c r="I4" s="21"/>
      <c r="J4" s="21"/>
      <c r="K4" s="21"/>
      <c r="L4" s="21"/>
      <c r="M4" s="21"/>
      <c r="N4" s="21"/>
      <c r="O4" s="21"/>
      <c r="P4" s="21"/>
      <c r="Q4" s="21"/>
      <c r="R4" s="21"/>
      <c r="S4" s="21"/>
      <c r="T4" s="21"/>
      <c r="U4" s="21"/>
      <c r="V4" s="21"/>
      <c r="W4" s="21"/>
    </row>
    <row r="5" spans="3:23" ht="15.75">
      <c r="C5" s="23" t="s">
        <v>151</v>
      </c>
      <c r="D5" s="21"/>
      <c r="E5" s="21"/>
      <c r="F5" s="21"/>
      <c r="G5" s="21"/>
      <c r="H5" s="21"/>
      <c r="I5" s="21"/>
      <c r="J5" s="21"/>
      <c r="K5" s="21"/>
      <c r="L5" s="21"/>
      <c r="M5" s="21"/>
      <c r="N5" s="21"/>
      <c r="O5" s="21"/>
      <c r="P5" s="21"/>
      <c r="Q5" s="21"/>
      <c r="R5" s="21"/>
      <c r="S5" s="21"/>
      <c r="T5" s="21"/>
      <c r="U5" s="21"/>
      <c r="V5" s="21"/>
      <c r="W5" s="21"/>
    </row>
    <row r="6" spans="2:23" ht="15.75">
      <c r="B6" s="2"/>
      <c r="C6" s="13" t="s">
        <v>366</v>
      </c>
      <c r="D6" s="39"/>
      <c r="E6" s="573"/>
      <c r="F6" s="21"/>
      <c r="G6" s="21"/>
      <c r="H6" s="21"/>
      <c r="I6" s="21"/>
      <c r="J6" s="21"/>
      <c r="K6" s="21"/>
      <c r="L6" s="21"/>
      <c r="M6" s="21"/>
      <c r="N6" s="21"/>
      <c r="O6" s="21"/>
      <c r="P6" s="21"/>
      <c r="Q6" s="21"/>
      <c r="R6" s="21"/>
      <c r="S6" s="21"/>
      <c r="T6" s="21"/>
      <c r="U6" s="21"/>
      <c r="V6" s="21"/>
      <c r="W6" s="21"/>
    </row>
    <row r="7" spans="2:23" ht="15.75">
      <c r="B7" s="4" t="s">
        <v>367</v>
      </c>
      <c r="C7" s="14" t="s">
        <v>189</v>
      </c>
      <c r="D7" s="39"/>
      <c r="E7" s="573"/>
      <c r="F7" s="21"/>
      <c r="G7" s="21"/>
      <c r="H7" s="21"/>
      <c r="I7" s="21"/>
      <c r="J7" s="21"/>
      <c r="K7" s="21"/>
      <c r="L7" s="21"/>
      <c r="M7" s="21"/>
      <c r="N7" s="21"/>
      <c r="O7" s="21"/>
      <c r="P7" s="21"/>
      <c r="Q7" s="21"/>
      <c r="R7" s="21"/>
      <c r="S7" s="21"/>
      <c r="T7" s="21"/>
      <c r="U7" s="21"/>
      <c r="V7" s="21"/>
      <c r="W7" s="21"/>
    </row>
    <row r="8" spans="2:23" ht="15.75">
      <c r="B8" s="17"/>
      <c r="C8" s="16" t="s">
        <v>8</v>
      </c>
      <c r="D8" s="39"/>
      <c r="E8" s="573"/>
      <c r="F8" s="21"/>
      <c r="G8" s="21"/>
      <c r="H8" s="21"/>
      <c r="I8" s="21"/>
      <c r="J8" s="21"/>
      <c r="K8" s="21"/>
      <c r="L8" s="21"/>
      <c r="M8" s="21"/>
      <c r="N8" s="21"/>
      <c r="O8" s="21"/>
      <c r="P8" s="21"/>
      <c r="Q8" s="21"/>
      <c r="R8" s="21"/>
      <c r="S8" s="21"/>
      <c r="T8" s="21"/>
      <c r="U8" s="21"/>
      <c r="V8" s="21"/>
      <c r="W8" s="21"/>
    </row>
    <row r="9" spans="2:23" ht="15.75">
      <c r="B9" s="129" t="s">
        <v>192</v>
      </c>
      <c r="C9" s="71"/>
      <c r="D9" s="21"/>
      <c r="E9" s="574"/>
      <c r="F9" s="21"/>
      <c r="G9" s="21"/>
      <c r="H9" s="21"/>
      <c r="I9" s="21"/>
      <c r="J9" s="21"/>
      <c r="K9" s="21"/>
      <c r="L9" s="21"/>
      <c r="M9" s="21"/>
      <c r="N9" s="21"/>
      <c r="O9" s="21"/>
      <c r="P9" s="21"/>
      <c r="Q9" s="21"/>
      <c r="R9" s="21"/>
      <c r="S9" s="21"/>
      <c r="T9" s="21"/>
      <c r="U9" s="21"/>
      <c r="V9" s="21"/>
      <c r="W9" s="21"/>
    </row>
    <row r="10" spans="2:23" ht="15.75">
      <c r="B10" s="6" t="s">
        <v>580</v>
      </c>
      <c r="C10" s="575">
        <v>2000</v>
      </c>
      <c r="D10" s="576"/>
      <c r="E10" s="577"/>
      <c r="F10" s="21"/>
      <c r="G10" s="578"/>
      <c r="H10" s="21"/>
      <c r="I10" s="21"/>
      <c r="J10" s="21"/>
      <c r="K10" s="21"/>
      <c r="L10" s="21"/>
      <c r="M10" s="21"/>
      <c r="N10" s="21"/>
      <c r="O10" s="21"/>
      <c r="P10" s="21"/>
      <c r="Q10" s="21"/>
      <c r="R10" s="21"/>
      <c r="S10" s="21"/>
      <c r="T10" s="21"/>
      <c r="U10" s="21"/>
      <c r="V10" s="21"/>
      <c r="W10" s="21"/>
    </row>
    <row r="11" spans="2:23" ht="15.75">
      <c r="B11" s="6" t="s">
        <v>573</v>
      </c>
      <c r="C11" s="575">
        <v>800</v>
      </c>
      <c r="D11" s="576"/>
      <c r="E11" s="577"/>
      <c r="F11" s="21"/>
      <c r="G11" s="578"/>
      <c r="H11" s="21"/>
      <c r="I11" s="21"/>
      <c r="J11" s="21"/>
      <c r="K11" s="21"/>
      <c r="L11" s="21"/>
      <c r="M11" s="21"/>
      <c r="N11" s="21"/>
      <c r="O11" s="21"/>
      <c r="P11" s="21"/>
      <c r="Q11" s="21"/>
      <c r="R11" s="21"/>
      <c r="S11" s="21"/>
      <c r="T11" s="21"/>
      <c r="U11" s="21"/>
      <c r="V11" s="21"/>
      <c r="W11" s="21"/>
    </row>
    <row r="12" spans="2:23" ht="15.75">
      <c r="B12" s="6" t="s">
        <v>574</v>
      </c>
      <c r="C12" s="575">
        <v>1300</v>
      </c>
      <c r="D12" s="576"/>
      <c r="E12" s="577"/>
      <c r="F12" s="21"/>
      <c r="G12" s="578"/>
      <c r="H12" s="21"/>
      <c r="I12" s="21"/>
      <c r="J12" s="21"/>
      <c r="K12" s="21"/>
      <c r="L12" s="21"/>
      <c r="M12" s="21"/>
      <c r="N12" s="21"/>
      <c r="O12" s="21"/>
      <c r="P12" s="21"/>
      <c r="Q12" s="21"/>
      <c r="R12" s="21"/>
      <c r="S12" s="21"/>
      <c r="T12" s="21"/>
      <c r="U12" s="21"/>
      <c r="V12" s="21"/>
      <c r="W12" s="21"/>
    </row>
    <row r="13" spans="2:23" ht="15.75">
      <c r="B13" s="6" t="s">
        <v>807</v>
      </c>
      <c r="C13" s="575">
        <v>1500</v>
      </c>
      <c r="D13" s="576"/>
      <c r="E13" s="577"/>
      <c r="F13" s="579"/>
      <c r="G13" s="578"/>
      <c r="H13" s="21"/>
      <c r="I13" s="21"/>
      <c r="J13" s="21"/>
      <c r="K13" s="21"/>
      <c r="L13" s="21"/>
      <c r="M13" s="21"/>
      <c r="N13" s="21"/>
      <c r="O13" s="21"/>
      <c r="P13" s="21"/>
      <c r="Q13" s="21"/>
      <c r="R13" s="21"/>
      <c r="S13" s="21"/>
      <c r="T13" s="21"/>
      <c r="U13" s="21"/>
      <c r="V13" s="21"/>
      <c r="W13" s="21"/>
    </row>
    <row r="14" spans="2:23" ht="15.75">
      <c r="B14" s="6" t="s">
        <v>808</v>
      </c>
      <c r="C14" s="575">
        <v>1000</v>
      </c>
      <c r="D14" s="576"/>
      <c r="E14" s="577"/>
      <c r="F14" s="579"/>
      <c r="G14" s="578"/>
      <c r="H14" s="21"/>
      <c r="I14" s="21"/>
      <c r="J14" s="580"/>
      <c r="K14" s="580"/>
      <c r="L14" s="580"/>
      <c r="M14" s="580"/>
      <c r="N14" s="580"/>
      <c r="O14" s="580"/>
      <c r="P14" s="580"/>
      <c r="Q14" s="580"/>
      <c r="R14" s="580"/>
      <c r="S14" s="21"/>
      <c r="T14" s="21"/>
      <c r="U14" s="21"/>
      <c r="V14" s="21"/>
      <c r="W14" s="21"/>
    </row>
    <row r="15" spans="2:23" ht="15.75">
      <c r="B15" s="6" t="s">
        <v>809</v>
      </c>
      <c r="C15" s="575">
        <v>520</v>
      </c>
      <c r="D15" s="576"/>
      <c r="E15" s="577"/>
      <c r="F15" s="579"/>
      <c r="G15" s="578"/>
      <c r="H15" s="21"/>
      <c r="I15" s="21"/>
      <c r="J15" s="21"/>
      <c r="K15" s="21"/>
      <c r="L15" s="21"/>
      <c r="M15" s="21"/>
      <c r="N15" s="21"/>
      <c r="O15" s="21"/>
      <c r="P15" s="21"/>
      <c r="Q15" s="21"/>
      <c r="R15" s="21"/>
      <c r="S15" s="21"/>
      <c r="T15" s="21"/>
      <c r="U15" s="21"/>
      <c r="V15" s="21"/>
      <c r="W15" s="21"/>
    </row>
    <row r="16" spans="2:23" ht="15.75">
      <c r="B16" s="6" t="s">
        <v>810</v>
      </c>
      <c r="C16" s="575">
        <v>800</v>
      </c>
      <c r="D16" s="576"/>
      <c r="E16" s="577"/>
      <c r="F16" s="579"/>
      <c r="G16" s="578"/>
      <c r="H16" s="21"/>
      <c r="I16" s="21"/>
      <c r="J16" s="21"/>
      <c r="K16" s="21"/>
      <c r="L16" s="21"/>
      <c r="M16" s="580"/>
      <c r="N16" s="580"/>
      <c r="O16" s="580"/>
      <c r="P16" s="580"/>
      <c r="Q16" s="580"/>
      <c r="R16" s="580"/>
      <c r="S16" s="580"/>
      <c r="T16" s="21"/>
      <c r="U16" s="21"/>
      <c r="V16" s="21"/>
      <c r="W16" s="21"/>
    </row>
    <row r="17" spans="2:23" ht="15.75">
      <c r="B17" s="127" t="s">
        <v>835</v>
      </c>
      <c r="C17" s="575">
        <v>2500</v>
      </c>
      <c r="D17" s="576"/>
      <c r="E17" s="577"/>
      <c r="F17" s="579"/>
      <c r="G17" s="578"/>
      <c r="H17" s="21"/>
      <c r="I17" s="21"/>
      <c r="J17" s="580"/>
      <c r="K17" s="580"/>
      <c r="L17" s="580"/>
      <c r="M17" s="580"/>
      <c r="N17" s="580"/>
      <c r="O17" s="580"/>
      <c r="P17" s="580"/>
      <c r="Q17" s="21"/>
      <c r="R17" s="21"/>
      <c r="S17" s="21"/>
      <c r="T17" s="21"/>
      <c r="U17" s="21"/>
      <c r="V17" s="21"/>
      <c r="W17" s="21"/>
    </row>
    <row r="18" spans="2:23" ht="15.75">
      <c r="B18" s="570" t="s">
        <v>353</v>
      </c>
      <c r="C18" s="139"/>
      <c r="D18" s="122"/>
      <c r="E18" s="577"/>
      <c r="F18" s="579"/>
      <c r="G18" s="578"/>
      <c r="H18" s="21"/>
      <c r="I18" s="21"/>
      <c r="J18" s="21"/>
      <c r="K18" s="21"/>
      <c r="L18" s="21"/>
      <c r="M18" s="21"/>
      <c r="N18" s="21"/>
      <c r="O18" s="21"/>
      <c r="P18" s="21"/>
      <c r="Q18" s="21"/>
      <c r="R18" s="21"/>
      <c r="S18" s="21"/>
      <c r="T18" s="21"/>
      <c r="U18" s="21"/>
      <c r="V18" s="21"/>
      <c r="W18" s="21"/>
    </row>
    <row r="19" spans="2:23" ht="15.75">
      <c r="B19" s="6" t="s">
        <v>459</v>
      </c>
      <c r="C19" s="575">
        <v>2000</v>
      </c>
      <c r="D19" s="576"/>
      <c r="E19" s="577"/>
      <c r="F19" s="579"/>
      <c r="G19" s="578"/>
      <c r="H19" s="21"/>
      <c r="I19" s="21"/>
      <c r="J19" s="21"/>
      <c r="K19" s="21"/>
      <c r="L19" s="21"/>
      <c r="M19" s="21"/>
      <c r="N19" s="21"/>
      <c r="O19" s="21"/>
      <c r="P19" s="21"/>
      <c r="Q19" s="21"/>
      <c r="R19" s="21"/>
      <c r="S19" s="21"/>
      <c r="T19" s="21"/>
      <c r="U19" s="21"/>
      <c r="V19" s="21"/>
      <c r="W19" s="21"/>
    </row>
    <row r="20" spans="2:23" ht="15.75">
      <c r="B20" s="127" t="s">
        <v>581</v>
      </c>
      <c r="C20" s="581">
        <v>800</v>
      </c>
      <c r="D20" s="576"/>
      <c r="E20" s="577"/>
      <c r="F20" s="579"/>
      <c r="G20" s="578"/>
      <c r="H20" s="21"/>
      <c r="I20" s="21"/>
      <c r="J20" s="21"/>
      <c r="K20" s="21"/>
      <c r="L20" s="21"/>
      <c r="M20" s="21"/>
      <c r="N20" s="21"/>
      <c r="O20" s="21"/>
      <c r="P20" s="21"/>
      <c r="Q20" s="21"/>
      <c r="R20" s="21"/>
      <c r="S20" s="21"/>
      <c r="T20" s="21"/>
      <c r="U20" s="21"/>
      <c r="V20" s="21"/>
      <c r="W20" s="21"/>
    </row>
    <row r="21" spans="2:23" ht="15.75">
      <c r="B21" s="563" t="s">
        <v>133</v>
      </c>
      <c r="C21" s="78"/>
      <c r="D21" s="122"/>
      <c r="E21" s="577"/>
      <c r="F21" s="579"/>
      <c r="G21" s="578"/>
      <c r="H21" s="21"/>
      <c r="I21" s="21"/>
      <c r="J21" s="21"/>
      <c r="K21" s="21"/>
      <c r="L21" s="21"/>
      <c r="M21" s="21"/>
      <c r="N21" s="21"/>
      <c r="O21" s="21"/>
      <c r="P21" s="21"/>
      <c r="Q21" s="21"/>
      <c r="R21" s="21"/>
      <c r="S21" s="21"/>
      <c r="T21" s="21"/>
      <c r="U21" s="21"/>
      <c r="V21" s="21"/>
      <c r="W21" s="21"/>
    </row>
    <row r="22" spans="2:23" ht="17.25" customHeight="1">
      <c r="B22" s="6" t="s">
        <v>812</v>
      </c>
      <c r="C22" s="575">
        <v>360</v>
      </c>
      <c r="D22" s="576"/>
      <c r="E22" s="577"/>
      <c r="F22" s="582"/>
      <c r="G22" s="578"/>
      <c r="H22" s="21"/>
      <c r="I22" s="21"/>
      <c r="J22" s="21"/>
      <c r="K22" s="21"/>
      <c r="L22" s="21"/>
      <c r="M22" s="21"/>
      <c r="N22" s="21"/>
      <c r="O22" s="21"/>
      <c r="P22" s="21"/>
      <c r="Q22" s="21"/>
      <c r="R22" s="21"/>
      <c r="S22" s="21"/>
      <c r="T22" s="21"/>
      <c r="U22" s="21"/>
      <c r="V22" s="21"/>
      <c r="W22" s="21"/>
    </row>
    <row r="23" spans="2:23" ht="16.5" customHeight="1">
      <c r="B23" s="6" t="s">
        <v>813</v>
      </c>
      <c r="C23" s="575">
        <v>270</v>
      </c>
      <c r="D23" s="576"/>
      <c r="E23" s="577"/>
      <c r="F23" s="582"/>
      <c r="G23" s="578"/>
      <c r="H23" s="21"/>
      <c r="I23" s="21"/>
      <c r="J23" s="21"/>
      <c r="K23" s="21"/>
      <c r="L23" s="21"/>
      <c r="M23" s="21"/>
      <c r="N23" s="21"/>
      <c r="O23" s="21"/>
      <c r="P23" s="21"/>
      <c r="Q23" s="21"/>
      <c r="R23" s="21"/>
      <c r="S23" s="21"/>
      <c r="T23" s="21"/>
      <c r="U23" s="21"/>
      <c r="V23" s="21"/>
      <c r="W23" s="21"/>
    </row>
    <row r="24" spans="2:23" ht="18.75" customHeight="1">
      <c r="B24" s="6" t="s">
        <v>814</v>
      </c>
      <c r="C24" s="575">
        <v>600</v>
      </c>
      <c r="D24" s="576"/>
      <c r="E24" s="577"/>
      <c r="F24" s="582"/>
      <c r="G24" s="578"/>
      <c r="H24" s="21"/>
      <c r="I24" s="21"/>
      <c r="J24" s="21"/>
      <c r="K24" s="21"/>
      <c r="L24" s="21"/>
      <c r="M24" s="21"/>
      <c r="N24" s="21"/>
      <c r="O24" s="21"/>
      <c r="P24" s="21"/>
      <c r="Q24" s="21"/>
      <c r="R24" s="21"/>
      <c r="S24" s="21"/>
      <c r="T24" s="21"/>
      <c r="U24" s="21"/>
      <c r="V24" s="21"/>
      <c r="W24" s="21"/>
    </row>
    <row r="25" spans="2:23" ht="15.75">
      <c r="B25" s="6" t="s">
        <v>815</v>
      </c>
      <c r="C25" s="575">
        <v>600</v>
      </c>
      <c r="D25" s="576"/>
      <c r="E25" s="577"/>
      <c r="F25" s="579"/>
      <c r="G25" s="578"/>
      <c r="H25" s="21"/>
      <c r="I25" s="21"/>
      <c r="J25" s="21"/>
      <c r="K25" s="21"/>
      <c r="L25" s="21"/>
      <c r="M25" s="21"/>
      <c r="N25" s="21"/>
      <c r="O25" s="21"/>
      <c r="P25" s="21"/>
      <c r="Q25" s="21"/>
      <c r="R25" s="21"/>
      <c r="S25" s="21"/>
      <c r="T25" s="21"/>
      <c r="U25" s="21"/>
      <c r="V25" s="21"/>
      <c r="W25" s="21"/>
    </row>
    <row r="26" spans="2:23" ht="15.75">
      <c r="B26" s="6" t="s">
        <v>816</v>
      </c>
      <c r="C26" s="575">
        <v>800</v>
      </c>
      <c r="D26" s="576"/>
      <c r="E26" s="577"/>
      <c r="F26" s="579"/>
      <c r="G26" s="578"/>
      <c r="H26" s="21"/>
      <c r="I26" s="21"/>
      <c r="J26" s="21"/>
      <c r="K26" s="21"/>
      <c r="L26" s="21"/>
      <c r="M26" s="21"/>
      <c r="N26" s="21"/>
      <c r="O26" s="21"/>
      <c r="P26" s="21"/>
      <c r="Q26" s="21"/>
      <c r="R26" s="21"/>
      <c r="S26" s="21"/>
      <c r="T26" s="21"/>
      <c r="U26" s="21"/>
      <c r="V26" s="21"/>
      <c r="W26" s="21"/>
    </row>
    <row r="27" spans="2:23" ht="15.75">
      <c r="B27" s="6" t="s">
        <v>833</v>
      </c>
      <c r="C27" s="575">
        <v>370</v>
      </c>
      <c r="D27" s="576"/>
      <c r="E27" s="583"/>
      <c r="F27" s="582"/>
      <c r="G27" s="578"/>
      <c r="H27" s="21"/>
      <c r="I27" s="21"/>
      <c r="J27" s="21"/>
      <c r="K27" s="21"/>
      <c r="L27" s="21"/>
      <c r="M27" s="21"/>
      <c r="N27" s="21"/>
      <c r="O27" s="21"/>
      <c r="P27" s="21"/>
      <c r="Q27" s="21"/>
      <c r="R27" s="21"/>
      <c r="S27" s="21"/>
      <c r="T27" s="21"/>
      <c r="U27" s="21"/>
      <c r="V27" s="21"/>
      <c r="W27" s="21"/>
    </row>
    <row r="28" spans="2:23" ht="15.75">
      <c r="B28" s="6" t="s">
        <v>818</v>
      </c>
      <c r="C28" s="575">
        <v>420</v>
      </c>
      <c r="D28" s="576"/>
      <c r="E28" s="583"/>
      <c r="F28" s="582"/>
      <c r="G28" s="578"/>
      <c r="H28" s="21"/>
      <c r="I28" s="21"/>
      <c r="J28" s="21"/>
      <c r="K28" s="21"/>
      <c r="L28" s="21"/>
      <c r="M28" s="21"/>
      <c r="N28" s="21"/>
      <c r="O28" s="21"/>
      <c r="P28" s="21"/>
      <c r="Q28" s="21"/>
      <c r="R28" s="21"/>
      <c r="S28" s="21"/>
      <c r="T28" s="21"/>
      <c r="U28" s="21"/>
      <c r="V28" s="21"/>
      <c r="W28" s="21"/>
    </row>
    <row r="29" spans="2:23" ht="15.75">
      <c r="B29" s="6" t="s">
        <v>819</v>
      </c>
      <c r="C29" s="575">
        <v>210</v>
      </c>
      <c r="D29" s="576"/>
      <c r="E29" s="583"/>
      <c r="F29" s="582"/>
      <c r="G29" s="578"/>
      <c r="H29" s="21"/>
      <c r="I29" s="21"/>
      <c r="J29" s="21"/>
      <c r="K29" s="21"/>
      <c r="L29" s="21"/>
      <c r="M29" s="21"/>
      <c r="N29" s="21"/>
      <c r="O29" s="21"/>
      <c r="P29" s="21"/>
      <c r="Q29" s="21"/>
      <c r="R29" s="21"/>
      <c r="S29" s="21"/>
      <c r="T29" s="21"/>
      <c r="U29" s="21"/>
      <c r="V29" s="21"/>
      <c r="W29" s="21"/>
    </row>
    <row r="30" spans="2:23" ht="15.75">
      <c r="B30" s="6" t="s">
        <v>820</v>
      </c>
      <c r="C30" s="575">
        <v>510</v>
      </c>
      <c r="D30" s="576"/>
      <c r="E30" s="583"/>
      <c r="F30" s="582"/>
      <c r="G30" s="578"/>
      <c r="H30" s="21"/>
      <c r="I30" s="21"/>
      <c r="J30" s="21"/>
      <c r="K30" s="21"/>
      <c r="L30" s="21"/>
      <c r="M30" s="21"/>
      <c r="N30" s="21"/>
      <c r="O30" s="21"/>
      <c r="P30" s="21"/>
      <c r="Q30" s="21"/>
      <c r="R30" s="21"/>
      <c r="S30" s="21"/>
      <c r="T30" s="21"/>
      <c r="U30" s="21"/>
      <c r="V30" s="21"/>
      <c r="W30" s="21"/>
    </row>
    <row r="31" spans="2:23" ht="15.75">
      <c r="B31" s="6" t="s">
        <v>821</v>
      </c>
      <c r="C31" s="575">
        <v>1617</v>
      </c>
      <c r="D31" s="576"/>
      <c r="E31" s="583"/>
      <c r="F31" s="582"/>
      <c r="G31" s="578"/>
      <c r="H31" s="21"/>
      <c r="I31" s="21"/>
      <c r="J31" s="21"/>
      <c r="K31" s="21"/>
      <c r="L31" s="21"/>
      <c r="M31" s="21"/>
      <c r="N31" s="21"/>
      <c r="O31" s="21"/>
      <c r="P31" s="21"/>
      <c r="Q31" s="21"/>
      <c r="R31" s="21"/>
      <c r="S31" s="21"/>
      <c r="T31" s="21"/>
      <c r="U31" s="21"/>
      <c r="V31" s="21"/>
      <c r="W31" s="21"/>
    </row>
    <row r="32" spans="2:23" ht="15.75">
      <c r="B32" s="6" t="s">
        <v>822</v>
      </c>
      <c r="C32" s="575">
        <v>1915</v>
      </c>
      <c r="D32" s="576"/>
      <c r="E32" s="583"/>
      <c r="F32" s="582"/>
      <c r="G32" s="578"/>
      <c r="H32" s="21"/>
      <c r="I32" s="21"/>
      <c r="J32" s="21"/>
      <c r="K32" s="21"/>
      <c r="L32" s="21"/>
      <c r="M32" s="21"/>
      <c r="N32" s="21"/>
      <c r="O32" s="21"/>
      <c r="P32" s="21"/>
      <c r="Q32" s="21"/>
      <c r="R32" s="21"/>
      <c r="S32" s="21"/>
      <c r="T32" s="21"/>
      <c r="U32" s="21"/>
      <c r="V32" s="21"/>
      <c r="W32" s="21"/>
    </row>
    <row r="33" spans="2:23" ht="32.25" customHeight="1">
      <c r="B33" s="450" t="s">
        <v>823</v>
      </c>
      <c r="C33" s="575">
        <v>1184</v>
      </c>
      <c r="D33" s="576"/>
      <c r="E33" s="583"/>
      <c r="F33" s="582"/>
      <c r="G33" s="578"/>
      <c r="H33" s="21"/>
      <c r="I33" s="21"/>
      <c r="J33" s="21"/>
      <c r="K33" s="21"/>
      <c r="L33" s="21"/>
      <c r="M33" s="21"/>
      <c r="N33" s="21"/>
      <c r="O33" s="21"/>
      <c r="P33" s="21"/>
      <c r="Q33" s="21"/>
      <c r="R33" s="21"/>
      <c r="S33" s="21"/>
      <c r="T33" s="21"/>
      <c r="U33" s="21"/>
      <c r="V33" s="21"/>
      <c r="W33" s="21"/>
    </row>
    <row r="34" spans="2:23" ht="31.5">
      <c r="B34" s="450" t="s">
        <v>824</v>
      </c>
      <c r="C34" s="575">
        <v>952</v>
      </c>
      <c r="D34" s="576"/>
      <c r="E34" s="583"/>
      <c r="F34" s="582"/>
      <c r="G34" s="578"/>
      <c r="H34" s="21"/>
      <c r="I34" s="21"/>
      <c r="J34" s="21"/>
      <c r="K34" s="21"/>
      <c r="L34" s="21"/>
      <c r="M34" s="21"/>
      <c r="N34" s="21"/>
      <c r="O34" s="21"/>
      <c r="P34" s="21"/>
      <c r="Q34" s="21"/>
      <c r="R34" s="21"/>
      <c r="S34" s="21"/>
      <c r="T34" s="21"/>
      <c r="U34" s="21"/>
      <c r="V34" s="21"/>
      <c r="W34" s="21"/>
    </row>
    <row r="35" spans="2:23" ht="15.75">
      <c r="B35" s="450" t="s">
        <v>825</v>
      </c>
      <c r="C35" s="575">
        <v>557</v>
      </c>
      <c r="D35" s="576"/>
      <c r="E35" s="583"/>
      <c r="F35" s="582"/>
      <c r="G35" s="578"/>
      <c r="H35" s="21"/>
      <c r="I35" s="21"/>
      <c r="J35" s="21"/>
      <c r="K35" s="21"/>
      <c r="L35" s="21"/>
      <c r="M35" s="21"/>
      <c r="N35" s="21"/>
      <c r="O35" s="21"/>
      <c r="P35" s="21"/>
      <c r="Q35" s="21"/>
      <c r="R35" s="21"/>
      <c r="S35" s="21"/>
      <c r="T35" s="21"/>
      <c r="U35" s="21"/>
      <c r="V35" s="21"/>
      <c r="W35" s="21"/>
    </row>
    <row r="36" spans="2:23" ht="31.5">
      <c r="B36" s="451" t="s">
        <v>826</v>
      </c>
      <c r="C36" s="584">
        <v>700</v>
      </c>
      <c r="D36" s="576"/>
      <c r="E36" s="583"/>
      <c r="F36" s="582"/>
      <c r="G36" s="21"/>
      <c r="H36" s="21"/>
      <c r="I36" s="21"/>
      <c r="J36" s="21"/>
      <c r="K36" s="21"/>
      <c r="L36" s="21"/>
      <c r="M36" s="21"/>
      <c r="N36" s="21"/>
      <c r="O36" s="21"/>
      <c r="P36" s="21"/>
      <c r="Q36" s="21"/>
      <c r="R36" s="21"/>
      <c r="S36" s="21"/>
      <c r="T36" s="21"/>
      <c r="U36" s="21"/>
      <c r="V36" s="21"/>
      <c r="W36" s="21"/>
    </row>
    <row r="37" spans="2:23" ht="15.75">
      <c r="B37" s="11" t="s">
        <v>143</v>
      </c>
      <c r="D37" s="585"/>
      <c r="E37" s="21"/>
      <c r="F37" s="579"/>
      <c r="G37" s="21"/>
      <c r="H37" s="21"/>
      <c r="I37" s="21"/>
      <c r="J37" s="21"/>
      <c r="K37" s="21"/>
      <c r="L37" s="21"/>
      <c r="M37" s="21"/>
      <c r="N37" s="21"/>
      <c r="O37" s="21"/>
      <c r="P37" s="21"/>
      <c r="Q37" s="21"/>
      <c r="R37" s="21"/>
      <c r="S37" s="21"/>
      <c r="T37" s="21"/>
      <c r="U37" s="21"/>
      <c r="V37" s="21"/>
      <c r="W37" s="21"/>
    </row>
    <row r="38" spans="2:23" ht="46.5" customHeight="1">
      <c r="B38" s="696" t="s">
        <v>827</v>
      </c>
      <c r="C38" s="696"/>
      <c r="D38" s="585"/>
      <c r="E38" s="21"/>
      <c r="F38" s="579"/>
      <c r="G38" s="21"/>
      <c r="H38" s="21"/>
      <c r="I38" s="21"/>
      <c r="J38" s="21"/>
      <c r="K38" s="21"/>
      <c r="L38" s="21"/>
      <c r="M38" s="21"/>
      <c r="N38" s="21"/>
      <c r="O38" s="21"/>
      <c r="P38" s="21"/>
      <c r="Q38" s="21"/>
      <c r="R38" s="21"/>
      <c r="S38" s="21"/>
      <c r="T38" s="21"/>
      <c r="U38" s="21"/>
      <c r="V38" s="21"/>
      <c r="W38" s="21"/>
    </row>
    <row r="39" spans="2:23" ht="64.5" customHeight="1">
      <c r="B39" s="697" t="s">
        <v>828</v>
      </c>
      <c r="C39" s="697"/>
      <c r="D39" s="21"/>
      <c r="E39" s="21"/>
      <c r="F39" s="21"/>
      <c r="G39" s="21"/>
      <c r="H39" s="21"/>
      <c r="I39" s="21"/>
      <c r="J39" s="21"/>
      <c r="K39" s="21"/>
      <c r="L39" s="21"/>
      <c r="M39" s="21"/>
      <c r="N39" s="21"/>
      <c r="O39" s="21"/>
      <c r="P39" s="21"/>
      <c r="Q39" s="21"/>
      <c r="R39" s="21"/>
      <c r="S39" s="21"/>
      <c r="T39" s="21"/>
      <c r="U39" s="21"/>
      <c r="V39" s="21"/>
      <c r="W39" s="21"/>
    </row>
    <row r="40" spans="2:23" ht="49.5" customHeight="1">
      <c r="B40" s="695" t="s">
        <v>829</v>
      </c>
      <c r="C40" s="695"/>
      <c r="D40" s="21"/>
      <c r="E40" s="170"/>
      <c r="F40" s="21"/>
      <c r="G40" s="21"/>
      <c r="H40" s="21"/>
      <c r="I40" s="21"/>
      <c r="J40" s="21"/>
      <c r="K40" s="21"/>
      <c r="L40" s="21"/>
      <c r="M40" s="21"/>
      <c r="N40" s="21"/>
      <c r="O40" s="21"/>
      <c r="P40" s="21"/>
      <c r="Q40" s="21"/>
      <c r="R40" s="21"/>
      <c r="S40" s="21"/>
      <c r="T40" s="21"/>
      <c r="U40" s="21"/>
      <c r="V40" s="21"/>
      <c r="W40" s="21"/>
    </row>
    <row r="41" spans="2:23" ht="15.75">
      <c r="B41" s="319"/>
      <c r="C41" s="21"/>
      <c r="D41" s="21"/>
      <c r="E41" s="170"/>
      <c r="F41" s="21"/>
      <c r="G41" s="21"/>
      <c r="H41" s="21"/>
      <c r="I41" s="21"/>
      <c r="J41" s="21"/>
      <c r="K41" s="21"/>
      <c r="L41" s="21"/>
      <c r="M41" s="21"/>
      <c r="N41" s="21"/>
      <c r="O41" s="21"/>
      <c r="P41" s="21"/>
      <c r="Q41" s="21"/>
      <c r="R41" s="21"/>
      <c r="S41" s="21"/>
      <c r="T41" s="21"/>
      <c r="U41" s="21"/>
      <c r="V41" s="21"/>
      <c r="W41" s="21"/>
    </row>
    <row r="42" spans="2:23" ht="15.75">
      <c r="B42" s="319"/>
      <c r="C42" s="21"/>
      <c r="D42" s="21"/>
      <c r="E42" s="170"/>
      <c r="F42" s="21"/>
      <c r="G42" s="21"/>
      <c r="H42" s="21"/>
      <c r="I42" s="21"/>
      <c r="J42" s="21"/>
      <c r="K42" s="21"/>
      <c r="L42" s="21"/>
      <c r="M42" s="21"/>
      <c r="N42" s="21"/>
      <c r="O42" s="21"/>
      <c r="P42" s="21"/>
      <c r="Q42" s="21"/>
      <c r="R42" s="21"/>
      <c r="S42" s="21"/>
      <c r="T42" s="21"/>
      <c r="U42" s="21"/>
      <c r="V42" s="21"/>
      <c r="W42" s="21"/>
    </row>
    <row r="43" spans="2:23" ht="15.75">
      <c r="B43" s="586"/>
      <c r="C43" s="587"/>
      <c r="D43" s="170"/>
      <c r="E43" s="21"/>
      <c r="F43" s="21"/>
      <c r="G43" s="21"/>
      <c r="H43" s="21"/>
      <c r="I43" s="21"/>
      <c r="J43" s="21"/>
      <c r="K43" s="21"/>
      <c r="L43" s="21"/>
      <c r="M43" s="21"/>
      <c r="N43" s="21"/>
      <c r="O43" s="21"/>
      <c r="P43" s="21"/>
      <c r="Q43" s="21"/>
      <c r="R43" s="21"/>
      <c r="S43" s="21"/>
      <c r="T43" s="21"/>
      <c r="U43" s="21"/>
      <c r="V43" s="21"/>
      <c r="W43" s="21"/>
    </row>
    <row r="44" spans="2:23" ht="15.75">
      <c r="B44" s="21"/>
      <c r="C44" s="21"/>
      <c r="D44" s="21"/>
      <c r="E44" s="21"/>
      <c r="F44" s="21"/>
      <c r="G44" s="21"/>
      <c r="H44" s="21"/>
      <c r="I44" s="21"/>
      <c r="J44" s="21"/>
      <c r="K44" s="21"/>
      <c r="L44" s="21"/>
      <c r="M44" s="21"/>
      <c r="N44" s="21"/>
      <c r="O44" s="21"/>
      <c r="P44" s="21"/>
      <c r="Q44" s="21"/>
      <c r="R44" s="21"/>
      <c r="S44" s="21"/>
      <c r="T44" s="21"/>
      <c r="U44" s="21"/>
      <c r="V44" s="21"/>
      <c r="W44" s="21"/>
    </row>
    <row r="45" spans="2:8" ht="15.75">
      <c r="B45" s="21"/>
      <c r="C45" s="21"/>
      <c r="D45" s="21"/>
      <c r="E45" s="21"/>
      <c r="F45" s="21"/>
      <c r="G45" s="21"/>
      <c r="H45" s="21"/>
    </row>
    <row r="46" spans="2:8" ht="15.75">
      <c r="B46" s="21"/>
      <c r="C46" s="21"/>
      <c r="D46" s="21"/>
      <c r="E46" s="21"/>
      <c r="F46" s="21"/>
      <c r="G46" s="21"/>
      <c r="H46" s="21"/>
    </row>
    <row r="47" spans="2:8" ht="15.75">
      <c r="B47" s="21"/>
      <c r="C47" s="21"/>
      <c r="D47" s="21"/>
      <c r="E47" s="21"/>
      <c r="F47" s="21"/>
      <c r="G47" s="21"/>
      <c r="H47" s="21"/>
    </row>
    <row r="48" spans="2:8" ht="15.75">
      <c r="B48" s="588"/>
      <c r="C48" s="21"/>
      <c r="D48" s="21"/>
      <c r="E48" s="21"/>
      <c r="F48" s="21"/>
      <c r="G48" s="21"/>
      <c r="H48" s="21"/>
    </row>
    <row r="49" spans="2:8" ht="15.75">
      <c r="B49" s="588"/>
      <c r="C49" s="21"/>
      <c r="D49" s="21"/>
      <c r="E49" s="21"/>
      <c r="F49" s="21"/>
      <c r="G49" s="21"/>
      <c r="H49" s="21"/>
    </row>
    <row r="50" spans="2:8" ht="15.75">
      <c r="B50" s="228"/>
      <c r="C50" s="229"/>
      <c r="D50" s="21"/>
      <c r="E50" s="21"/>
      <c r="F50" s="21"/>
      <c r="G50" s="21"/>
      <c r="H50" s="21"/>
    </row>
    <row r="51" spans="2:8" ht="15.75">
      <c r="B51" s="21"/>
      <c r="C51" s="21"/>
      <c r="D51" s="21" t="s">
        <v>261</v>
      </c>
      <c r="E51" s="21"/>
      <c r="F51" s="21"/>
      <c r="G51" s="21"/>
      <c r="H51" s="21"/>
    </row>
    <row r="52" spans="2:8" ht="15.75">
      <c r="B52" s="21"/>
      <c r="C52" s="21"/>
      <c r="D52" s="21"/>
      <c r="E52" s="21"/>
      <c r="F52" s="21"/>
      <c r="G52" s="21"/>
      <c r="H52" s="21"/>
    </row>
  </sheetData>
  <sheetProtection/>
  <mergeCells count="3">
    <mergeCell ref="B38:C38"/>
    <mergeCell ref="B39:C39"/>
    <mergeCell ref="B40:C40"/>
  </mergeCells>
  <printOptions/>
  <pageMargins left="0.7874015748031497" right="0" top="0.5511811023622047" bottom="0.15748031496062992" header="0.15748031496062992" footer="0.15748031496062992"/>
  <pageSetup fitToHeight="1" fitToWidth="1" horizontalDpi="600" verticalDpi="600" orientation="portrait" paperSize="9" scale="83" r:id="rId1"/>
</worksheet>
</file>

<file path=xl/worksheets/sheet6.xml><?xml version="1.0" encoding="utf-8"?>
<worksheet xmlns="http://schemas.openxmlformats.org/spreadsheetml/2006/main" xmlns:r="http://schemas.openxmlformats.org/officeDocument/2006/relationships">
  <dimension ref="A1:E84"/>
  <sheetViews>
    <sheetView zoomScalePageLayoutView="0" workbookViewId="0" topLeftCell="A1">
      <pane xSplit="1" ySplit="2" topLeftCell="B57" activePane="bottomRight" state="frozen"/>
      <selection pane="topLeft" activeCell="A1" sqref="A1"/>
      <selection pane="topRight" activeCell="C1" sqref="C1"/>
      <selection pane="bottomLeft" activeCell="A8" sqref="A8"/>
      <selection pane="bottomRight" activeCell="C73" sqref="C73"/>
    </sheetView>
  </sheetViews>
  <sheetFormatPr defaultColWidth="8.875" defaultRowHeight="12.75"/>
  <cols>
    <col min="1" max="1" width="65.25390625" style="10" customWidth="1"/>
    <col min="2" max="2" width="15.00390625" style="10" customWidth="1"/>
    <col min="3" max="3" width="16.125" style="10" customWidth="1"/>
    <col min="4" max="4" width="11.375" style="10" customWidth="1"/>
    <col min="5" max="5" width="11.875" style="10" customWidth="1"/>
    <col min="6" max="16384" width="8.875" style="10" customWidth="1"/>
  </cols>
  <sheetData>
    <row r="1" ht="15.75">
      <c r="A1" s="11" t="s">
        <v>239</v>
      </c>
    </row>
    <row r="2" ht="15.75">
      <c r="A2" s="11"/>
    </row>
    <row r="3" spans="1:5" ht="15.75">
      <c r="A3" s="10" t="s">
        <v>261</v>
      </c>
      <c r="C3" s="23" t="s">
        <v>240</v>
      </c>
      <c r="D3" s="23"/>
      <c r="E3" s="21"/>
    </row>
    <row r="4" spans="1:5" ht="15.75">
      <c r="A4" s="1"/>
      <c r="B4" s="13" t="s">
        <v>241</v>
      </c>
      <c r="C4" s="24" t="s">
        <v>366</v>
      </c>
      <c r="D4" s="9"/>
      <c r="E4" s="9"/>
    </row>
    <row r="5" spans="1:5" ht="15.75">
      <c r="A5" s="174" t="s">
        <v>33</v>
      </c>
      <c r="B5" s="14" t="s">
        <v>242</v>
      </c>
      <c r="C5" s="31" t="s">
        <v>191</v>
      </c>
      <c r="D5" s="9"/>
      <c r="E5" s="9"/>
    </row>
    <row r="6" spans="1:5" ht="15.75">
      <c r="A6" s="175"/>
      <c r="B6" s="16"/>
      <c r="C6" s="32" t="s">
        <v>7</v>
      </c>
      <c r="D6" s="21"/>
      <c r="E6" s="9"/>
    </row>
    <row r="7" spans="1:5" ht="15.75">
      <c r="A7" s="455" t="s">
        <v>214</v>
      </c>
      <c r="B7" s="2"/>
      <c r="C7" s="1"/>
      <c r="D7" s="21"/>
      <c r="E7" s="9"/>
    </row>
    <row r="8" spans="1:5" ht="15.75">
      <c r="A8" s="142" t="s">
        <v>218</v>
      </c>
      <c r="B8" s="138"/>
      <c r="C8" s="131"/>
      <c r="D8" s="22"/>
      <c r="E8" s="21"/>
    </row>
    <row r="9" spans="1:5" ht="15.75">
      <c r="A9" s="128" t="s">
        <v>435</v>
      </c>
      <c r="B9" s="392" t="s">
        <v>217</v>
      </c>
      <c r="C9" s="130">
        <v>18.401600000000002</v>
      </c>
      <c r="D9" s="22"/>
      <c r="E9" s="21"/>
    </row>
    <row r="10" spans="1:5" ht="15.75">
      <c r="A10" s="142" t="s">
        <v>235</v>
      </c>
      <c r="B10" s="4"/>
      <c r="C10" s="5"/>
      <c r="D10" s="22"/>
      <c r="E10" s="21"/>
    </row>
    <row r="11" spans="1:5" ht="15.75">
      <c r="A11" s="128" t="s">
        <v>435</v>
      </c>
      <c r="B11" s="392" t="s">
        <v>217</v>
      </c>
      <c r="C11" s="5">
        <v>19.2</v>
      </c>
      <c r="D11" s="22"/>
      <c r="E11" s="21"/>
    </row>
    <row r="12" spans="1:5" ht="15.75">
      <c r="A12" s="138" t="s">
        <v>236</v>
      </c>
      <c r="B12" s="138"/>
      <c r="C12" s="131"/>
      <c r="D12" s="22"/>
      <c r="E12" s="22"/>
    </row>
    <row r="13" spans="1:5" ht="15.75">
      <c r="A13" s="392" t="s">
        <v>435</v>
      </c>
      <c r="B13" s="392" t="s">
        <v>217</v>
      </c>
      <c r="C13" s="130">
        <v>18.030600000000003</v>
      </c>
      <c r="D13" s="22"/>
      <c r="E13" s="22"/>
    </row>
    <row r="14" spans="1:5" ht="15.75">
      <c r="A14" s="138" t="s">
        <v>637</v>
      </c>
      <c r="B14" s="138"/>
      <c r="C14" s="131"/>
      <c r="D14" s="22"/>
      <c r="E14" s="22"/>
    </row>
    <row r="15" spans="1:5" ht="15.75">
      <c r="A15" s="392" t="s">
        <v>435</v>
      </c>
      <c r="B15" s="392" t="s">
        <v>217</v>
      </c>
      <c r="C15" s="130">
        <v>25.9</v>
      </c>
      <c r="D15" s="22"/>
      <c r="E15" s="22"/>
    </row>
    <row r="16" spans="1:5" ht="15.75">
      <c r="A16" s="138" t="s">
        <v>638</v>
      </c>
      <c r="B16" s="138"/>
      <c r="C16" s="131"/>
      <c r="D16" s="22"/>
      <c r="E16" s="22"/>
    </row>
    <row r="17" spans="1:5" ht="15.75">
      <c r="A17" s="392" t="s">
        <v>435</v>
      </c>
      <c r="B17" s="392" t="s">
        <v>217</v>
      </c>
      <c r="C17" s="130">
        <v>27.9</v>
      </c>
      <c r="D17" s="22"/>
      <c r="E17" s="22"/>
    </row>
    <row r="18" spans="1:5" ht="15.75">
      <c r="A18" s="138" t="s">
        <v>685</v>
      </c>
      <c r="B18" s="138"/>
      <c r="C18" s="131"/>
      <c r="D18" s="22"/>
      <c r="E18" s="22"/>
    </row>
    <row r="19" spans="1:5" ht="15.75">
      <c r="A19" s="392" t="s">
        <v>435</v>
      </c>
      <c r="B19" s="392" t="s">
        <v>217</v>
      </c>
      <c r="C19" s="130">
        <v>23.85</v>
      </c>
      <c r="D19" s="22"/>
      <c r="E19" s="22"/>
    </row>
    <row r="20" spans="1:5" ht="15.75">
      <c r="A20" s="393" t="s">
        <v>639</v>
      </c>
      <c r="B20" s="138"/>
      <c r="C20" s="131"/>
      <c r="D20" s="22"/>
      <c r="E20" s="22"/>
    </row>
    <row r="21" spans="1:5" ht="15.75">
      <c r="A21" s="392" t="s">
        <v>435</v>
      </c>
      <c r="B21" s="392" t="s">
        <v>217</v>
      </c>
      <c r="C21" s="130">
        <v>2</v>
      </c>
      <c r="D21" s="22"/>
      <c r="E21" s="22"/>
    </row>
    <row r="22" spans="1:5" ht="15.75">
      <c r="A22" s="138" t="s">
        <v>640</v>
      </c>
      <c r="B22" s="138"/>
      <c r="C22" s="131"/>
      <c r="D22" s="22"/>
      <c r="E22" s="22"/>
    </row>
    <row r="23" spans="1:5" ht="15.75">
      <c r="A23" s="392" t="s">
        <v>435</v>
      </c>
      <c r="B23" s="392" t="s">
        <v>217</v>
      </c>
      <c r="C23" s="130">
        <v>5.565</v>
      </c>
      <c r="D23" s="22"/>
      <c r="E23" s="22"/>
    </row>
    <row r="24" spans="1:5" ht="15.75">
      <c r="A24" s="138" t="s">
        <v>641</v>
      </c>
      <c r="B24" s="138"/>
      <c r="C24" s="131"/>
      <c r="D24" s="22"/>
      <c r="E24" s="22"/>
    </row>
    <row r="25" spans="1:5" ht="15.75">
      <c r="A25" s="392" t="s">
        <v>435</v>
      </c>
      <c r="B25" s="392" t="s">
        <v>217</v>
      </c>
      <c r="C25" s="130">
        <v>3.4</v>
      </c>
      <c r="D25" s="22"/>
      <c r="E25" s="22"/>
    </row>
    <row r="26" spans="1:5" ht="15.75">
      <c r="A26" s="138" t="s">
        <v>642</v>
      </c>
      <c r="B26" s="456"/>
      <c r="C26" s="131"/>
      <c r="D26" s="22"/>
      <c r="E26" s="22"/>
    </row>
    <row r="27" spans="1:5" ht="15.75">
      <c r="A27" s="392" t="s">
        <v>435</v>
      </c>
      <c r="B27" s="392" t="s">
        <v>542</v>
      </c>
      <c r="C27" s="130">
        <v>135.2</v>
      </c>
      <c r="D27" s="22"/>
      <c r="E27" s="22"/>
    </row>
    <row r="28" spans="1:5" ht="15.75">
      <c r="A28" s="138" t="s">
        <v>643</v>
      </c>
      <c r="B28" s="138"/>
      <c r="C28" s="131"/>
      <c r="D28" s="22"/>
      <c r="E28" s="22"/>
    </row>
    <row r="29" spans="1:5" ht="15.75">
      <c r="A29" s="392" t="s">
        <v>435</v>
      </c>
      <c r="B29" s="392" t="s">
        <v>542</v>
      </c>
      <c r="C29" s="130">
        <v>127.2</v>
      </c>
      <c r="D29" s="22"/>
      <c r="E29" s="22"/>
    </row>
    <row r="30" spans="1:5" ht="31.5">
      <c r="A30" s="450" t="s">
        <v>686</v>
      </c>
      <c r="B30" s="457" t="s">
        <v>542</v>
      </c>
      <c r="C30" s="382">
        <v>62</v>
      </c>
      <c r="D30" s="22"/>
      <c r="E30" s="22"/>
    </row>
    <row r="31" spans="1:5" ht="31.5">
      <c r="A31" s="452" t="s">
        <v>687</v>
      </c>
      <c r="B31" s="457" t="s">
        <v>542</v>
      </c>
      <c r="C31" s="382">
        <v>106</v>
      </c>
      <c r="D31" s="22"/>
      <c r="E31" s="22"/>
    </row>
    <row r="32" spans="1:5" ht="15.75">
      <c r="A32" s="450" t="s">
        <v>688</v>
      </c>
      <c r="B32" s="457" t="s">
        <v>542</v>
      </c>
      <c r="C32" s="382">
        <v>52</v>
      </c>
      <c r="D32" s="22"/>
      <c r="E32" s="22"/>
    </row>
    <row r="33" spans="1:5" ht="30.75" customHeight="1">
      <c r="A33" s="453" t="s">
        <v>689</v>
      </c>
      <c r="B33" s="457" t="s">
        <v>217</v>
      </c>
      <c r="C33" s="136">
        <v>23.85</v>
      </c>
      <c r="D33" s="22"/>
      <c r="E33" s="22"/>
    </row>
    <row r="34" spans="1:5" ht="15.75">
      <c r="A34" s="429" t="s">
        <v>413</v>
      </c>
      <c r="B34" s="6"/>
      <c r="C34" s="5"/>
      <c r="D34" s="22"/>
      <c r="E34" s="22"/>
    </row>
    <row r="35" spans="1:5" ht="15.75">
      <c r="A35" s="393" t="s">
        <v>690</v>
      </c>
      <c r="B35" s="138"/>
      <c r="C35" s="131"/>
      <c r="D35" s="22"/>
      <c r="E35" s="22"/>
    </row>
    <row r="36" spans="1:5" ht="15.75">
      <c r="A36" s="392" t="s">
        <v>435</v>
      </c>
      <c r="B36" s="392" t="s">
        <v>217</v>
      </c>
      <c r="C36" s="130">
        <v>26.160800000000002</v>
      </c>
      <c r="D36" s="22"/>
      <c r="E36" s="22"/>
    </row>
    <row r="37" spans="1:5" ht="15.75">
      <c r="A37" s="171" t="s">
        <v>691</v>
      </c>
      <c r="B37" s="6"/>
      <c r="C37" s="131"/>
      <c r="D37" s="22"/>
      <c r="E37" s="22"/>
    </row>
    <row r="38" spans="1:5" ht="15.75">
      <c r="A38" s="4" t="s">
        <v>435</v>
      </c>
      <c r="B38" s="4" t="s">
        <v>542</v>
      </c>
      <c r="C38" s="130">
        <v>189.1</v>
      </c>
      <c r="D38" s="22"/>
      <c r="E38" s="430"/>
    </row>
    <row r="39" spans="1:5" ht="15.75">
      <c r="A39" s="393" t="s">
        <v>692</v>
      </c>
      <c r="B39" s="138"/>
      <c r="C39" s="131"/>
      <c r="D39" s="22"/>
      <c r="E39" s="22"/>
    </row>
    <row r="40" spans="1:5" ht="15.75">
      <c r="A40" s="392" t="s">
        <v>435</v>
      </c>
      <c r="B40" s="392" t="s">
        <v>542</v>
      </c>
      <c r="C40" s="130">
        <v>160.9</v>
      </c>
      <c r="D40" s="22"/>
      <c r="E40" s="22"/>
    </row>
    <row r="41" spans="1:5" ht="31.5">
      <c r="A41" s="450" t="s">
        <v>693</v>
      </c>
      <c r="B41" s="457" t="s">
        <v>542</v>
      </c>
      <c r="C41" s="382">
        <v>80.5</v>
      </c>
      <c r="D41" s="22"/>
      <c r="E41" s="22"/>
    </row>
    <row r="42" spans="1:5" ht="31.5">
      <c r="A42" s="452" t="s">
        <v>694</v>
      </c>
      <c r="B42" s="457" t="s">
        <v>542</v>
      </c>
      <c r="C42" s="382">
        <v>134</v>
      </c>
      <c r="D42" s="22"/>
      <c r="E42" s="22"/>
    </row>
    <row r="43" spans="1:5" ht="15.75">
      <c r="A43" s="453" t="s">
        <v>695</v>
      </c>
      <c r="B43" s="457" t="s">
        <v>542</v>
      </c>
      <c r="C43" s="382">
        <v>67.5</v>
      </c>
      <c r="D43" s="22"/>
      <c r="E43" s="22"/>
    </row>
    <row r="44" spans="1:5" ht="19.5" customHeight="1">
      <c r="A44" s="450" t="s">
        <v>696</v>
      </c>
      <c r="B44" s="4" t="s">
        <v>217</v>
      </c>
      <c r="C44" s="5">
        <v>26.16</v>
      </c>
      <c r="D44" s="22"/>
      <c r="E44" s="22"/>
    </row>
    <row r="45" spans="1:5" ht="15.75">
      <c r="A45" s="454" t="s">
        <v>644</v>
      </c>
      <c r="B45" s="457"/>
      <c r="C45" s="382"/>
      <c r="D45" s="22"/>
      <c r="E45" s="22"/>
    </row>
    <row r="46" spans="1:5" ht="15.75">
      <c r="A46" s="135" t="s">
        <v>645</v>
      </c>
      <c r="B46" s="457" t="s">
        <v>377</v>
      </c>
      <c r="C46" s="382">
        <v>4.25</v>
      </c>
      <c r="D46" s="22"/>
      <c r="E46" s="22"/>
    </row>
    <row r="47" spans="1:5" ht="15.75">
      <c r="A47" s="135" t="s">
        <v>646</v>
      </c>
      <c r="B47" s="457" t="s">
        <v>377</v>
      </c>
      <c r="C47" s="382">
        <v>2.85</v>
      </c>
      <c r="D47" s="22"/>
      <c r="E47" s="22"/>
    </row>
    <row r="48" spans="1:5" ht="15.75">
      <c r="A48" s="127" t="s">
        <v>697</v>
      </c>
      <c r="B48" s="392" t="s">
        <v>377</v>
      </c>
      <c r="C48" s="130">
        <v>8.5</v>
      </c>
      <c r="D48" s="22"/>
      <c r="E48" s="22"/>
    </row>
    <row r="49" spans="1:5" ht="125.25" customHeight="1">
      <c r="A49" s="510" t="s">
        <v>797</v>
      </c>
      <c r="B49" s="392" t="s">
        <v>543</v>
      </c>
      <c r="C49" s="130">
        <v>562</v>
      </c>
      <c r="D49" s="22"/>
      <c r="E49" s="22"/>
    </row>
    <row r="50" spans="1:5" ht="36.75" customHeight="1">
      <c r="A50" s="450" t="s">
        <v>798</v>
      </c>
      <c r="B50" s="4"/>
      <c r="C50" s="5"/>
      <c r="D50" s="22"/>
      <c r="E50" s="22"/>
    </row>
    <row r="51" spans="1:5" ht="17.25" customHeight="1">
      <c r="A51" s="6" t="s">
        <v>436</v>
      </c>
      <c r="B51" s="4" t="s">
        <v>298</v>
      </c>
      <c r="C51" s="5">
        <v>44</v>
      </c>
      <c r="D51" s="22"/>
      <c r="E51" s="22"/>
    </row>
    <row r="52" spans="1:5" ht="17.25" customHeight="1">
      <c r="A52" s="127" t="s">
        <v>437</v>
      </c>
      <c r="B52" s="392" t="s">
        <v>298</v>
      </c>
      <c r="C52" s="130">
        <v>39</v>
      </c>
      <c r="D52" s="22"/>
      <c r="E52" s="22"/>
    </row>
    <row r="53" spans="1:5" ht="36" customHeight="1">
      <c r="A53" s="551" t="s">
        <v>799</v>
      </c>
      <c r="B53" s="4"/>
      <c r="C53" s="5"/>
      <c r="D53" s="22"/>
      <c r="E53" s="22"/>
    </row>
    <row r="54" spans="1:5" ht="17.25" customHeight="1">
      <c r="A54" s="3" t="s">
        <v>325</v>
      </c>
      <c r="B54" s="4" t="s">
        <v>298</v>
      </c>
      <c r="C54" s="5">
        <v>29</v>
      </c>
      <c r="D54" s="22"/>
      <c r="E54" s="22"/>
    </row>
    <row r="55" spans="1:5" ht="17.25" customHeight="1">
      <c r="A55" s="133" t="s">
        <v>326</v>
      </c>
      <c r="B55" s="392" t="s">
        <v>298</v>
      </c>
      <c r="C55" s="130">
        <v>26</v>
      </c>
      <c r="D55" s="22"/>
      <c r="E55" s="22"/>
    </row>
    <row r="56" spans="1:5" ht="31.5" customHeight="1">
      <c r="A56" s="552" t="s">
        <v>800</v>
      </c>
      <c r="B56" s="392" t="s">
        <v>245</v>
      </c>
      <c r="C56" s="382">
        <v>452</v>
      </c>
      <c r="D56" s="22"/>
      <c r="E56" s="22"/>
    </row>
    <row r="57" spans="1:5" ht="51.75" customHeight="1">
      <c r="A57" s="553" t="s">
        <v>801</v>
      </c>
      <c r="B57" s="76" t="s">
        <v>430</v>
      </c>
      <c r="C57" s="78">
        <v>1002</v>
      </c>
      <c r="D57" s="22"/>
      <c r="E57" s="22"/>
    </row>
    <row r="58" spans="1:5" ht="33" customHeight="1">
      <c r="A58" s="509" t="s">
        <v>790</v>
      </c>
      <c r="B58" s="554" t="s">
        <v>430</v>
      </c>
      <c r="C58" s="382">
        <v>599</v>
      </c>
      <c r="D58" s="22"/>
      <c r="E58" s="22"/>
    </row>
    <row r="59" spans="1:5" ht="17.25" customHeight="1">
      <c r="A59" s="510" t="s">
        <v>791</v>
      </c>
      <c r="B59" s="458" t="s">
        <v>717</v>
      </c>
      <c r="C59" s="511">
        <v>0.09</v>
      </c>
      <c r="D59" s="22"/>
      <c r="E59" s="22"/>
    </row>
    <row r="60" spans="1:5" ht="35.25" customHeight="1">
      <c r="A60" s="510" t="s">
        <v>792</v>
      </c>
      <c r="B60" s="458" t="s">
        <v>717</v>
      </c>
      <c r="C60" s="511">
        <v>0.08</v>
      </c>
      <c r="D60" s="22"/>
      <c r="E60" s="22"/>
    </row>
    <row r="61" spans="1:5" ht="36.75" customHeight="1">
      <c r="A61" s="509" t="s">
        <v>793</v>
      </c>
      <c r="B61" s="512" t="s">
        <v>717</v>
      </c>
      <c r="C61" s="513">
        <v>0.09</v>
      </c>
      <c r="D61" s="22"/>
      <c r="E61" s="22"/>
    </row>
    <row r="62" spans="1:5" ht="32.25" customHeight="1">
      <c r="A62" s="514" t="s">
        <v>794</v>
      </c>
      <c r="B62" s="54" t="s">
        <v>717</v>
      </c>
      <c r="C62" s="515">
        <v>0.09</v>
      </c>
      <c r="D62" s="22"/>
      <c r="E62" s="22"/>
    </row>
    <row r="63" spans="1:5" ht="21.75" customHeight="1">
      <c r="A63" s="135" t="s">
        <v>795</v>
      </c>
      <c r="B63" s="136" t="s">
        <v>717</v>
      </c>
      <c r="C63" s="382">
        <v>0.08</v>
      </c>
      <c r="D63" s="22"/>
      <c r="E63" s="22"/>
    </row>
    <row r="64" spans="1:5" ht="36" customHeight="1">
      <c r="A64" s="519" t="s">
        <v>796</v>
      </c>
      <c r="B64" s="520" t="s">
        <v>719</v>
      </c>
      <c r="C64" s="521">
        <v>31.36</v>
      </c>
      <c r="D64" s="22"/>
      <c r="E64" s="22"/>
    </row>
    <row r="65" spans="1:5" ht="15.75">
      <c r="A65" s="11" t="s">
        <v>219</v>
      </c>
      <c r="C65" s="26"/>
      <c r="D65" s="26"/>
      <c r="E65" s="21"/>
    </row>
    <row r="66" spans="1:5" ht="32.25" customHeight="1">
      <c r="A66" s="696" t="s">
        <v>647</v>
      </c>
      <c r="B66" s="696"/>
      <c r="C66" s="696"/>
      <c r="D66" s="26"/>
      <c r="E66" s="21"/>
    </row>
    <row r="67" spans="1:4" ht="30.75" customHeight="1">
      <c r="A67" s="696" t="s">
        <v>648</v>
      </c>
      <c r="B67" s="696"/>
      <c r="C67" s="696"/>
      <c r="D67" s="26"/>
    </row>
    <row r="68" spans="1:4" ht="51" customHeight="1">
      <c r="A68" s="696" t="s">
        <v>649</v>
      </c>
      <c r="B68" s="696"/>
      <c r="C68" s="696"/>
      <c r="D68" s="26"/>
    </row>
    <row r="69" spans="1:4" ht="15.75">
      <c r="A69" s="696" t="s">
        <v>650</v>
      </c>
      <c r="B69" s="696"/>
      <c r="C69" s="696"/>
      <c r="D69" s="26"/>
    </row>
    <row r="70" spans="1:4" ht="32.25" customHeight="1">
      <c r="A70" s="696"/>
      <c r="B70" s="696"/>
      <c r="C70" s="696"/>
      <c r="D70" s="26"/>
    </row>
    <row r="71" spans="1:4" ht="15.75">
      <c r="A71" s="702" t="s">
        <v>720</v>
      </c>
      <c r="B71" s="702"/>
      <c r="C71" s="702"/>
      <c r="D71" s="26"/>
    </row>
    <row r="72" ht="15.75">
      <c r="D72" s="26"/>
    </row>
    <row r="73" ht="15.75">
      <c r="D73" s="26"/>
    </row>
    <row r="74" ht="15.75">
      <c r="D74" s="26"/>
    </row>
    <row r="75" ht="15.75">
      <c r="D75" s="26"/>
    </row>
    <row r="76" ht="15.75">
      <c r="D76" s="26"/>
    </row>
    <row r="77" ht="15.75">
      <c r="D77" s="26"/>
    </row>
    <row r="78" ht="15.75">
      <c r="D78" s="26"/>
    </row>
    <row r="79" ht="15.75">
      <c r="D79" s="26"/>
    </row>
    <row r="80" ht="15.75">
      <c r="D80" s="26"/>
    </row>
    <row r="81" ht="15.75">
      <c r="D81" s="26"/>
    </row>
    <row r="82" ht="15.75">
      <c r="D82" s="26"/>
    </row>
    <row r="83" ht="15.75">
      <c r="D83" s="26"/>
    </row>
    <row r="84" ht="15.75">
      <c r="D84" s="26"/>
    </row>
  </sheetData>
  <sheetProtection/>
  <mergeCells count="5">
    <mergeCell ref="A68:C68"/>
    <mergeCell ref="A69:C70"/>
    <mergeCell ref="A66:C66"/>
    <mergeCell ref="A67:C67"/>
    <mergeCell ref="A71:C71"/>
  </mergeCells>
  <printOptions/>
  <pageMargins left="0.35433070866141736" right="0.2362204724409449" top="0.35433070866141736" bottom="0.2755905511811024" header="0.2362204724409449" footer="0.1968503937007874"/>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E39"/>
  <sheetViews>
    <sheetView zoomScalePageLayoutView="0" workbookViewId="0" topLeftCell="A1">
      <selection activeCell="A1" sqref="A1:A5"/>
    </sheetView>
  </sheetViews>
  <sheetFormatPr defaultColWidth="8.875" defaultRowHeight="12.75"/>
  <cols>
    <col min="1" max="1" width="62.125" style="10" customWidth="1"/>
    <col min="2" max="2" width="11.875" style="10" customWidth="1"/>
    <col min="3" max="3" width="15.25390625" style="10" customWidth="1"/>
    <col min="4" max="4" width="17.625" style="10" customWidth="1"/>
    <col min="5" max="5" width="10.25390625" style="10" customWidth="1"/>
    <col min="6" max="16384" width="8.875" style="10" customWidth="1"/>
  </cols>
  <sheetData>
    <row r="1" ht="15.75">
      <c r="A1" s="62" t="s">
        <v>604</v>
      </c>
    </row>
    <row r="2" ht="15.75">
      <c r="A2" s="62" t="s">
        <v>605</v>
      </c>
    </row>
    <row r="3" spans="1:5" ht="15.75">
      <c r="A3" s="394"/>
      <c r="D3" s="21"/>
      <c r="E3" s="21"/>
    </row>
    <row r="4" spans="3:5" ht="15.75">
      <c r="C4" s="23" t="s">
        <v>601</v>
      </c>
      <c r="D4" s="21"/>
      <c r="E4" s="21"/>
    </row>
    <row r="5" spans="1:5" ht="15.75">
      <c r="A5" s="15" t="s">
        <v>602</v>
      </c>
      <c r="B5" s="13" t="s">
        <v>378</v>
      </c>
      <c r="C5" s="24" t="s">
        <v>380</v>
      </c>
      <c r="D5" s="9"/>
      <c r="E5" s="9"/>
    </row>
    <row r="6" spans="1:5" ht="15.75">
      <c r="A6" s="8"/>
      <c r="B6" s="16" t="s">
        <v>242</v>
      </c>
      <c r="C6" s="32" t="s">
        <v>7</v>
      </c>
      <c r="D6" s="27"/>
      <c r="E6" s="9"/>
    </row>
    <row r="7" spans="1:5" ht="15.75">
      <c r="A7" s="15"/>
      <c r="B7" s="13"/>
      <c r="C7" s="24"/>
      <c r="D7" s="27"/>
      <c r="E7" s="9"/>
    </row>
    <row r="8" spans="1:5" ht="15.75">
      <c r="A8" s="171" t="s">
        <v>606</v>
      </c>
      <c r="B8" s="14"/>
      <c r="C8" s="31"/>
      <c r="D8" s="27"/>
      <c r="E8" s="9"/>
    </row>
    <row r="9" spans="1:5" ht="15.75">
      <c r="A9" s="171" t="s">
        <v>607</v>
      </c>
      <c r="B9" s="14" t="s">
        <v>610</v>
      </c>
      <c r="C9" s="19">
        <v>8.5</v>
      </c>
      <c r="D9" s="27"/>
      <c r="E9" s="9"/>
    </row>
    <row r="10" spans="1:5" ht="15.75">
      <c r="A10" s="171" t="s">
        <v>608</v>
      </c>
      <c r="B10" s="14"/>
      <c r="C10" s="31"/>
      <c r="D10" s="27"/>
      <c r="E10" s="9"/>
    </row>
    <row r="11" spans="1:5" ht="15.75">
      <c r="A11" s="395" t="s">
        <v>609</v>
      </c>
      <c r="B11" s="16"/>
      <c r="C11" s="32"/>
      <c r="D11" s="27"/>
      <c r="E11" s="9"/>
    </row>
    <row r="12" spans="3:5" ht="15.75">
      <c r="C12" s="18"/>
      <c r="D12" s="22"/>
      <c r="E12" s="9"/>
    </row>
    <row r="13" spans="1:5" ht="15.75">
      <c r="A13" s="11" t="s">
        <v>603</v>
      </c>
      <c r="C13" s="18"/>
      <c r="D13" s="26"/>
      <c r="E13" s="18"/>
    </row>
    <row r="14" spans="1:5" ht="96" customHeight="1">
      <c r="A14" s="703" t="s">
        <v>611</v>
      </c>
      <c r="B14" s="703"/>
      <c r="C14" s="703"/>
      <c r="D14" s="26"/>
      <c r="E14" s="18"/>
    </row>
    <row r="15" spans="3:5" ht="15.75">
      <c r="C15" s="18"/>
      <c r="D15" s="26"/>
      <c r="E15" s="18"/>
    </row>
    <row r="16" spans="3:5" ht="15.75">
      <c r="C16" s="18"/>
      <c r="D16" s="26"/>
      <c r="E16" s="18"/>
    </row>
    <row r="17" spans="3:5" ht="15.75">
      <c r="C17" s="18"/>
      <c r="D17" s="26"/>
      <c r="E17" s="18"/>
    </row>
    <row r="18" spans="3:5" ht="15.75">
      <c r="C18" s="18"/>
      <c r="D18" s="26"/>
      <c r="E18" s="18"/>
    </row>
    <row r="19" spans="3:5" ht="15.75">
      <c r="C19" s="18"/>
      <c r="D19" s="26"/>
      <c r="E19" s="18"/>
    </row>
    <row r="20" spans="3:5" ht="15.75">
      <c r="C20" s="18"/>
      <c r="D20" s="26"/>
      <c r="E20" s="18"/>
    </row>
    <row r="21" spans="3:5" ht="15.75">
      <c r="C21" s="18"/>
      <c r="D21" s="26"/>
      <c r="E21" s="18"/>
    </row>
    <row r="22" spans="3:5" ht="15.75">
      <c r="C22" s="18"/>
      <c r="D22" s="26"/>
      <c r="E22" s="18"/>
    </row>
    <row r="23" spans="3:5" ht="15.75">
      <c r="C23" s="18"/>
      <c r="D23" s="26"/>
      <c r="E23" s="18"/>
    </row>
    <row r="24" spans="3:5" ht="15.75">
      <c r="C24" s="18"/>
      <c r="D24" s="26"/>
      <c r="E24" s="18"/>
    </row>
    <row r="25" spans="3:5" ht="15.75">
      <c r="C25" s="18"/>
      <c r="D25" s="26"/>
      <c r="E25" s="18"/>
    </row>
    <row r="26" spans="3:5" ht="15.75">
      <c r="C26" s="18"/>
      <c r="D26" s="26"/>
      <c r="E26" s="18"/>
    </row>
    <row r="27" spans="3:5" ht="15.75">
      <c r="C27" s="18"/>
      <c r="D27" s="26"/>
      <c r="E27" s="18"/>
    </row>
    <row r="28" spans="3:5" ht="15.75">
      <c r="C28" s="18"/>
      <c r="D28" s="26"/>
      <c r="E28" s="18"/>
    </row>
    <row r="29" spans="3:5" ht="15.75">
      <c r="C29" s="18"/>
      <c r="D29" s="26"/>
      <c r="E29" s="18"/>
    </row>
    <row r="30" ht="15.75">
      <c r="D30" s="26"/>
    </row>
    <row r="31" ht="15.75">
      <c r="D31" s="26"/>
    </row>
    <row r="32" ht="15.75">
      <c r="D32" s="26"/>
    </row>
    <row r="33" ht="15.75">
      <c r="D33" s="26"/>
    </row>
    <row r="34" ht="15.75">
      <c r="D34" s="26"/>
    </row>
    <row r="35" ht="15.75">
      <c r="D35" s="26"/>
    </row>
    <row r="36" ht="15.75">
      <c r="D36" s="26"/>
    </row>
    <row r="37" ht="15.75">
      <c r="D37" s="26"/>
    </row>
    <row r="38" ht="15.75">
      <c r="D38" s="26"/>
    </row>
    <row r="39" ht="15.75">
      <c r="D39" s="26"/>
    </row>
  </sheetData>
  <sheetProtection/>
  <mergeCells count="1">
    <mergeCell ref="A14:C14"/>
  </mergeCells>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pageSetUpPr fitToPage="1"/>
  </sheetPr>
  <dimension ref="A1:G52"/>
  <sheetViews>
    <sheetView zoomScalePageLayoutView="0" workbookViewId="0" topLeftCell="A1">
      <selection activeCell="D18" sqref="D18"/>
    </sheetView>
  </sheetViews>
  <sheetFormatPr defaultColWidth="9.00390625" defaultRowHeight="15" customHeight="1"/>
  <cols>
    <col min="1" max="1" width="42.375" style="34" customWidth="1"/>
    <col min="2" max="2" width="19.25390625" style="34" bestFit="1" customWidth="1"/>
    <col min="3" max="3" width="14.375" style="34" customWidth="1"/>
    <col min="4" max="4" width="12.75390625" style="148" customWidth="1"/>
    <col min="5" max="5" width="13.75390625" style="34" customWidth="1"/>
    <col min="6" max="7" width="9.125" style="34" customWidth="1"/>
    <col min="8" max="8" width="10.75390625" style="34" bestFit="1" customWidth="1"/>
    <col min="9" max="16384" width="9.125" style="34" customWidth="1"/>
  </cols>
  <sheetData>
    <row r="1" spans="1:5" ht="15" customHeight="1">
      <c r="A1" s="143" t="s">
        <v>284</v>
      </c>
      <c r="B1" s="143"/>
      <c r="C1" s="143"/>
      <c r="D1" s="143"/>
      <c r="E1" s="143"/>
    </row>
    <row r="2" spans="1:5" ht="15" customHeight="1">
      <c r="A2" s="143"/>
      <c r="B2" s="143"/>
      <c r="C2" s="143"/>
      <c r="D2" s="59"/>
      <c r="E2" s="143"/>
    </row>
    <row r="3" spans="4:5" ht="15" customHeight="1">
      <c r="D3" s="704" t="s">
        <v>370</v>
      </c>
      <c r="E3" s="704"/>
    </row>
    <row r="4" spans="1:5" ht="15" customHeight="1">
      <c r="A4" s="53" t="s">
        <v>419</v>
      </c>
      <c r="B4" s="92" t="s">
        <v>420</v>
      </c>
      <c r="C4" s="705" t="s">
        <v>170</v>
      </c>
      <c r="D4" s="706"/>
      <c r="E4" s="707"/>
    </row>
    <row r="5" spans="1:5" ht="15" customHeight="1">
      <c r="A5" s="54" t="s">
        <v>421</v>
      </c>
      <c r="B5" s="69" t="s">
        <v>173</v>
      </c>
      <c r="C5" s="76" t="s">
        <v>335</v>
      </c>
      <c r="D5" s="54" t="s">
        <v>336</v>
      </c>
      <c r="E5" s="93" t="s">
        <v>228</v>
      </c>
    </row>
    <row r="6" spans="1:5" ht="15" customHeight="1">
      <c r="A6" s="55"/>
      <c r="B6" s="94"/>
      <c r="C6" s="61" t="s">
        <v>337</v>
      </c>
      <c r="D6" s="55" t="s">
        <v>77</v>
      </c>
      <c r="E6" s="55" t="s">
        <v>417</v>
      </c>
    </row>
    <row r="7" spans="1:5" ht="15" customHeight="1">
      <c r="A7" s="53"/>
      <c r="B7" s="53"/>
      <c r="C7" s="60"/>
      <c r="D7" s="60"/>
      <c r="E7" s="53"/>
    </row>
    <row r="8" spans="1:5" ht="15" customHeight="1">
      <c r="A8" s="149" t="s">
        <v>78</v>
      </c>
      <c r="B8" s="52"/>
      <c r="C8" s="58"/>
      <c r="D8" s="255"/>
      <c r="E8" s="58"/>
    </row>
    <row r="9" spans="1:5" ht="15" customHeight="1">
      <c r="A9" s="58" t="s">
        <v>171</v>
      </c>
      <c r="B9" s="56">
        <v>6</v>
      </c>
      <c r="C9" s="57">
        <v>452</v>
      </c>
      <c r="D9" s="256">
        <v>1593</v>
      </c>
      <c r="E9" s="54"/>
    </row>
    <row r="10" spans="1:5" ht="15" customHeight="1">
      <c r="A10" s="58" t="s">
        <v>121</v>
      </c>
      <c r="B10" s="56">
        <v>20</v>
      </c>
      <c r="C10" s="57">
        <v>470</v>
      </c>
      <c r="D10" s="256">
        <v>2156</v>
      </c>
      <c r="E10" s="54"/>
    </row>
    <row r="11" spans="1:7" ht="15" customHeight="1">
      <c r="A11" s="58" t="s">
        <v>79</v>
      </c>
      <c r="B11" s="56" t="s">
        <v>237</v>
      </c>
      <c r="C11" s="57">
        <v>86</v>
      </c>
      <c r="D11" s="256">
        <v>1720</v>
      </c>
      <c r="E11" s="54"/>
      <c r="G11" s="254"/>
    </row>
    <row r="12" spans="1:7" ht="15" customHeight="1">
      <c r="A12" s="58"/>
      <c r="B12" s="56"/>
      <c r="C12" s="54"/>
      <c r="D12" s="256"/>
      <c r="E12" s="54"/>
      <c r="G12" s="254"/>
    </row>
    <row r="13" spans="1:7" ht="15" customHeight="1">
      <c r="A13" s="96" t="s">
        <v>264</v>
      </c>
      <c r="B13" s="56"/>
      <c r="C13" s="54"/>
      <c r="D13" s="256"/>
      <c r="E13" s="54"/>
      <c r="G13" s="254"/>
    </row>
    <row r="14" spans="1:7" ht="15" customHeight="1">
      <c r="A14" s="58" t="s">
        <v>551</v>
      </c>
      <c r="B14" s="56"/>
      <c r="C14" s="58"/>
      <c r="D14" s="258">
        <v>722</v>
      </c>
      <c r="E14" s="58"/>
      <c r="G14" s="254"/>
    </row>
    <row r="15" spans="1:7" ht="15" customHeight="1">
      <c r="A15" s="58" t="s">
        <v>651</v>
      </c>
      <c r="B15" s="56"/>
      <c r="C15" s="58"/>
      <c r="D15" s="258">
        <v>1301</v>
      </c>
      <c r="E15" s="58"/>
      <c r="G15" s="254"/>
    </row>
    <row r="16" spans="1:7" ht="15" customHeight="1">
      <c r="A16" s="58" t="s">
        <v>343</v>
      </c>
      <c r="B16" s="56"/>
      <c r="C16" s="58"/>
      <c r="D16" s="258">
        <v>992</v>
      </c>
      <c r="E16" s="58"/>
      <c r="G16" s="254"/>
    </row>
    <row r="17" spans="1:7" ht="15" customHeight="1">
      <c r="A17" s="58" t="s">
        <v>145</v>
      </c>
      <c r="B17" s="56"/>
      <c r="C17" s="58"/>
      <c r="D17" s="258">
        <v>860</v>
      </c>
      <c r="E17" s="58"/>
      <c r="G17" s="254"/>
    </row>
    <row r="18" spans="1:7" ht="15" customHeight="1">
      <c r="A18" s="58" t="s">
        <v>552</v>
      </c>
      <c r="B18" s="56"/>
      <c r="C18" s="58"/>
      <c r="D18" s="258">
        <v>1070</v>
      </c>
      <c r="E18" s="58"/>
      <c r="G18" s="254"/>
    </row>
    <row r="19" spans="1:7" ht="15" customHeight="1">
      <c r="A19" s="58" t="s">
        <v>553</v>
      </c>
      <c r="B19" s="56"/>
      <c r="C19" s="58"/>
      <c r="D19" s="258">
        <v>1092</v>
      </c>
      <c r="E19" s="58"/>
      <c r="G19" s="254"/>
    </row>
    <row r="20" spans="1:7" ht="30" customHeight="1">
      <c r="A20" s="431" t="s">
        <v>652</v>
      </c>
      <c r="B20" s="56"/>
      <c r="C20" s="58"/>
      <c r="D20" s="258">
        <v>761</v>
      </c>
      <c r="E20" s="58"/>
      <c r="G20" s="254"/>
    </row>
    <row r="21" spans="1:7" ht="15" customHeight="1">
      <c r="A21" s="58" t="s">
        <v>285</v>
      </c>
      <c r="B21" s="56"/>
      <c r="C21" s="58"/>
      <c r="D21" s="98">
        <v>1234</v>
      </c>
      <c r="E21" s="58"/>
      <c r="G21" s="254"/>
    </row>
    <row r="22" spans="1:7" ht="15" customHeight="1">
      <c r="A22" s="58" t="s">
        <v>286</v>
      </c>
      <c r="B22" s="56"/>
      <c r="C22" s="58"/>
      <c r="D22" s="98">
        <v>1682</v>
      </c>
      <c r="E22" s="58"/>
      <c r="G22" s="254"/>
    </row>
    <row r="23" spans="1:7" ht="15" customHeight="1">
      <c r="A23" s="58" t="s">
        <v>287</v>
      </c>
      <c r="B23" s="56"/>
      <c r="C23" s="58"/>
      <c r="D23" s="98">
        <v>1587</v>
      </c>
      <c r="E23" s="58"/>
      <c r="G23" s="254"/>
    </row>
    <row r="24" spans="1:7" ht="15" customHeight="1">
      <c r="A24" s="58" t="s">
        <v>414</v>
      </c>
      <c r="B24" s="56"/>
      <c r="C24" s="58"/>
      <c r="D24" s="98">
        <v>1318</v>
      </c>
      <c r="E24" s="58"/>
      <c r="G24" s="254"/>
    </row>
    <row r="25" spans="1:7" ht="15" customHeight="1">
      <c r="A25" s="58" t="s">
        <v>379</v>
      </c>
      <c r="B25" s="56"/>
      <c r="C25" s="58"/>
      <c r="D25" s="98">
        <v>1191</v>
      </c>
      <c r="E25" s="58"/>
      <c r="G25" s="254"/>
    </row>
    <row r="26" spans="1:7" ht="15" customHeight="1">
      <c r="A26" s="58" t="s">
        <v>272</v>
      </c>
      <c r="B26" s="56"/>
      <c r="C26" s="58"/>
      <c r="D26" s="98">
        <v>1395</v>
      </c>
      <c r="E26" s="58"/>
      <c r="G26" s="254"/>
    </row>
    <row r="27" spans="1:7" ht="15" customHeight="1">
      <c r="A27" s="58" t="s">
        <v>29</v>
      </c>
      <c r="B27" s="56"/>
      <c r="C27" s="58"/>
      <c r="D27" s="98">
        <v>1059</v>
      </c>
      <c r="E27" s="58"/>
      <c r="G27" s="254"/>
    </row>
    <row r="28" spans="1:7" ht="15" customHeight="1">
      <c r="A28" s="58" t="s">
        <v>554</v>
      </c>
      <c r="B28" s="56"/>
      <c r="C28" s="58"/>
      <c r="D28" s="98">
        <v>1059</v>
      </c>
      <c r="E28" s="58"/>
      <c r="G28" s="254"/>
    </row>
    <row r="29" spans="1:7" ht="15" customHeight="1">
      <c r="A29" s="58" t="s">
        <v>194</v>
      </c>
      <c r="B29" s="56"/>
      <c r="C29" s="58"/>
      <c r="D29" s="98">
        <v>882</v>
      </c>
      <c r="E29" s="58"/>
      <c r="G29" s="254"/>
    </row>
    <row r="30" spans="1:7" ht="15" customHeight="1">
      <c r="A30" s="58" t="s">
        <v>415</v>
      </c>
      <c r="B30" s="56"/>
      <c r="C30" s="58"/>
      <c r="D30" s="98">
        <v>1400</v>
      </c>
      <c r="E30" s="58"/>
      <c r="G30" s="254"/>
    </row>
    <row r="31" spans="1:7" ht="15" customHeight="1">
      <c r="A31" s="58" t="s">
        <v>193</v>
      </c>
      <c r="B31" s="56"/>
      <c r="C31" s="58"/>
      <c r="D31" s="98">
        <v>1059</v>
      </c>
      <c r="E31" s="58"/>
      <c r="G31" s="254"/>
    </row>
    <row r="32" spans="1:7" ht="15" customHeight="1">
      <c r="A32" s="58" t="s">
        <v>416</v>
      </c>
      <c r="B32" s="56"/>
      <c r="C32" s="58"/>
      <c r="D32" s="98">
        <v>1234</v>
      </c>
      <c r="E32" s="58"/>
      <c r="G32" s="254"/>
    </row>
    <row r="33" spans="1:7" ht="15" customHeight="1">
      <c r="A33" s="58" t="s">
        <v>555</v>
      </c>
      <c r="B33" s="56"/>
      <c r="C33" s="58"/>
      <c r="D33" s="98">
        <v>826</v>
      </c>
      <c r="E33" s="58"/>
      <c r="G33" s="254"/>
    </row>
    <row r="34" spans="1:7" ht="15" customHeight="1">
      <c r="A34" s="58" t="s">
        <v>556</v>
      </c>
      <c r="B34" s="56"/>
      <c r="C34" s="54"/>
      <c r="D34" s="98">
        <v>1587</v>
      </c>
      <c r="E34" s="54"/>
      <c r="G34" s="254"/>
    </row>
    <row r="35" spans="1:7" ht="15" customHeight="1">
      <c r="A35" s="58" t="s">
        <v>418</v>
      </c>
      <c r="B35" s="56"/>
      <c r="C35" s="54"/>
      <c r="D35" s="98">
        <v>1466</v>
      </c>
      <c r="E35" s="54"/>
      <c r="G35" s="254"/>
    </row>
    <row r="36" spans="1:7" ht="15" customHeight="1">
      <c r="A36" s="58" t="s">
        <v>557</v>
      </c>
      <c r="B36" s="56"/>
      <c r="C36" s="54"/>
      <c r="D36" s="98">
        <v>1543</v>
      </c>
      <c r="E36" s="54"/>
      <c r="G36" s="254"/>
    </row>
    <row r="37" spans="1:5" ht="15" customHeight="1">
      <c r="A37" s="58" t="s">
        <v>195</v>
      </c>
      <c r="B37" s="54"/>
      <c r="C37" s="58"/>
      <c r="D37" s="258">
        <v>88</v>
      </c>
      <c r="E37" s="58"/>
    </row>
    <row r="38" spans="1:5" ht="15" customHeight="1">
      <c r="A38" s="58" t="s">
        <v>230</v>
      </c>
      <c r="B38" s="54"/>
      <c r="C38" s="58"/>
      <c r="D38" s="256"/>
      <c r="E38" s="58"/>
    </row>
    <row r="39" spans="1:5" ht="15" customHeight="1">
      <c r="A39" s="63" t="s">
        <v>229</v>
      </c>
      <c r="B39" s="55"/>
      <c r="C39" s="63"/>
      <c r="D39" s="257"/>
      <c r="E39" s="68">
        <v>551</v>
      </c>
    </row>
    <row r="40" spans="1:5" ht="15" customHeight="1">
      <c r="A40" s="51" t="s">
        <v>142</v>
      </c>
      <c r="B40" s="50"/>
      <c r="C40" s="50"/>
      <c r="E40" s="97"/>
    </row>
    <row r="41" spans="1:5" ht="30" customHeight="1">
      <c r="A41" s="695" t="s">
        <v>653</v>
      </c>
      <c r="B41" s="708"/>
      <c r="C41" s="708"/>
      <c r="D41" s="708"/>
      <c r="E41" s="708"/>
    </row>
    <row r="42" spans="1:5" ht="51" customHeight="1">
      <c r="A42" s="695" t="s">
        <v>849</v>
      </c>
      <c r="B42" s="708"/>
      <c r="C42" s="708"/>
      <c r="D42" s="708"/>
      <c r="E42" s="708"/>
    </row>
    <row r="43" spans="1:5" ht="62.25" customHeight="1">
      <c r="A43" s="695" t="s">
        <v>850</v>
      </c>
      <c r="B43" s="708"/>
      <c r="C43" s="708"/>
      <c r="D43" s="708"/>
      <c r="E43" s="708"/>
    </row>
    <row r="44" spans="1:5" ht="47.25" customHeight="1">
      <c r="A44" s="695" t="s">
        <v>804</v>
      </c>
      <c r="B44" s="695"/>
      <c r="C44" s="695"/>
      <c r="D44" s="695"/>
      <c r="E44" s="695"/>
    </row>
    <row r="45" spans="1:5" ht="50.25" customHeight="1">
      <c r="A45" s="695" t="s">
        <v>805</v>
      </c>
      <c r="B45" s="695"/>
      <c r="C45" s="695"/>
      <c r="D45" s="695"/>
      <c r="E45" s="695"/>
    </row>
    <row r="46" spans="1:5" ht="31.5" customHeight="1">
      <c r="A46" s="695" t="s">
        <v>806</v>
      </c>
      <c r="B46" s="695"/>
      <c r="C46" s="695"/>
      <c r="D46" s="695"/>
      <c r="E46" s="695"/>
    </row>
    <row r="52" ht="15" customHeight="1">
      <c r="D52" s="34"/>
    </row>
  </sheetData>
  <sheetProtection/>
  <mergeCells count="8">
    <mergeCell ref="A44:E44"/>
    <mergeCell ref="A45:E45"/>
    <mergeCell ref="A46:E46"/>
    <mergeCell ref="D3:E3"/>
    <mergeCell ref="C4:E4"/>
    <mergeCell ref="A41:E41"/>
    <mergeCell ref="A42:E42"/>
    <mergeCell ref="A43:E43"/>
  </mergeCells>
  <printOptions/>
  <pageMargins left="0.5905511811023623" right="0" top="0.2755905511811024" bottom="0.35433070866141736" header="0" footer="0"/>
  <pageSetup fitToHeight="1" fitToWidth="1" horizontalDpi="600" verticalDpi="600" orientation="portrait" paperSize="9" scale="90" r:id="rId1"/>
</worksheet>
</file>

<file path=xl/worksheets/sheet9.xml><?xml version="1.0" encoding="utf-8"?>
<worksheet xmlns="http://schemas.openxmlformats.org/spreadsheetml/2006/main" xmlns:r="http://schemas.openxmlformats.org/officeDocument/2006/relationships">
  <sheetPr>
    <pageSetUpPr fitToPage="1"/>
  </sheetPr>
  <dimension ref="A1:E45"/>
  <sheetViews>
    <sheetView zoomScalePageLayoutView="0" workbookViewId="0" topLeftCell="A1">
      <pane xSplit="1" topLeftCell="B1" activePane="topRight" state="frozen"/>
      <selection pane="topLeft" activeCell="A1" sqref="A1"/>
      <selection pane="topRight" activeCell="A1" sqref="A1:C9"/>
    </sheetView>
  </sheetViews>
  <sheetFormatPr defaultColWidth="8.875" defaultRowHeight="12.75"/>
  <cols>
    <col min="1" max="1" width="55.75390625" style="10" customWidth="1"/>
    <col min="2" max="2" width="16.125" style="18" customWidth="1"/>
    <col min="3" max="3" width="17.25390625" style="18" customWidth="1"/>
    <col min="4" max="4" width="17.875" style="10" customWidth="1"/>
    <col min="5" max="5" width="12.625" style="10" customWidth="1"/>
    <col min="6" max="16384" width="8.875" style="10" customWidth="1"/>
  </cols>
  <sheetData>
    <row r="1" spans="1:3" s="11" customFormat="1" ht="15.75">
      <c r="A1" s="11" t="s">
        <v>338</v>
      </c>
      <c r="B1" s="18"/>
      <c r="C1" s="10"/>
    </row>
    <row r="3" spans="3:5" ht="15.75">
      <c r="C3" s="23" t="s">
        <v>371</v>
      </c>
      <c r="D3" s="21"/>
      <c r="E3" s="21"/>
    </row>
    <row r="4" spans="1:5" ht="15.75">
      <c r="A4" s="13" t="s">
        <v>232</v>
      </c>
      <c r="B4" s="15" t="s">
        <v>378</v>
      </c>
      <c r="C4" s="13" t="s">
        <v>380</v>
      </c>
      <c r="D4" s="9"/>
      <c r="E4" s="9"/>
    </row>
    <row r="5" spans="1:5" ht="15.75">
      <c r="A5" s="17"/>
      <c r="B5" s="8" t="s">
        <v>242</v>
      </c>
      <c r="C5" s="16" t="s">
        <v>7</v>
      </c>
      <c r="D5" s="27"/>
      <c r="E5" s="9"/>
    </row>
    <row r="6" spans="1:5" ht="15.75">
      <c r="A6" s="1" t="s">
        <v>339</v>
      </c>
      <c r="B6" s="20"/>
      <c r="C6" s="13"/>
      <c r="D6" s="9"/>
      <c r="E6" s="21"/>
    </row>
    <row r="7" spans="1:5" ht="15.75">
      <c r="A7" s="3" t="s">
        <v>130</v>
      </c>
      <c r="B7" s="9" t="s">
        <v>407</v>
      </c>
      <c r="C7" s="5">
        <v>418.5</v>
      </c>
      <c r="D7" s="22"/>
      <c r="E7" s="22"/>
    </row>
    <row r="8" spans="1:5" ht="15.75">
      <c r="A8" s="3" t="s">
        <v>131</v>
      </c>
      <c r="B8" s="9"/>
      <c r="C8" s="5"/>
      <c r="D8" s="22"/>
      <c r="E8" s="22"/>
    </row>
    <row r="9" spans="1:5" ht="15.75">
      <c r="A9" s="3" t="s">
        <v>344</v>
      </c>
      <c r="B9" s="9" t="s">
        <v>407</v>
      </c>
      <c r="C9" s="5">
        <v>418.5</v>
      </c>
      <c r="D9" s="22"/>
      <c r="E9" s="22"/>
    </row>
    <row r="10" spans="1:5" ht="15.75">
      <c r="A10" s="3" t="s">
        <v>433</v>
      </c>
      <c r="B10" s="9" t="s">
        <v>332</v>
      </c>
      <c r="C10" s="57"/>
      <c r="D10" s="22"/>
      <c r="E10" s="22"/>
    </row>
    <row r="11" spans="1:5" ht="15.75">
      <c r="A11" s="3" t="s">
        <v>404</v>
      </c>
      <c r="B11" s="9"/>
      <c r="C11" s="57" t="s">
        <v>24</v>
      </c>
      <c r="D11" s="22"/>
      <c r="E11" s="22"/>
    </row>
    <row r="12" spans="1:5" ht="15.75">
      <c r="A12" s="3" t="s">
        <v>444</v>
      </c>
      <c r="B12" s="9"/>
      <c r="C12" s="57">
        <v>16</v>
      </c>
      <c r="D12" s="22"/>
      <c r="E12" s="22"/>
    </row>
    <row r="13" spans="1:5" ht="15.75">
      <c r="A13" s="3" t="s">
        <v>405</v>
      </c>
      <c r="B13" s="9"/>
      <c r="C13" s="57">
        <v>24</v>
      </c>
      <c r="D13" s="22"/>
      <c r="E13" s="22"/>
    </row>
    <row r="14" spans="1:5" ht="15.75">
      <c r="A14" s="3" t="s">
        <v>434</v>
      </c>
      <c r="B14" s="9"/>
      <c r="C14" s="57"/>
      <c r="D14" s="22"/>
      <c r="E14" s="22"/>
    </row>
    <row r="15" spans="1:5" ht="15.75">
      <c r="A15" s="3" t="s">
        <v>535</v>
      </c>
      <c r="B15" s="9" t="s">
        <v>417</v>
      </c>
      <c r="C15" s="78">
        <v>2974</v>
      </c>
      <c r="D15" s="22"/>
      <c r="E15" s="22"/>
    </row>
    <row r="16" spans="1:5" ht="15.75">
      <c r="A16" s="3" t="s">
        <v>536</v>
      </c>
      <c r="B16" s="9" t="s">
        <v>417</v>
      </c>
      <c r="C16" s="78">
        <v>1820</v>
      </c>
      <c r="D16" s="22"/>
      <c r="E16" s="22"/>
    </row>
    <row r="17" spans="1:5" ht="15.75">
      <c r="A17" s="3" t="s">
        <v>537</v>
      </c>
      <c r="B17" s="9" t="s">
        <v>417</v>
      </c>
      <c r="C17" s="78">
        <v>702</v>
      </c>
      <c r="D17" s="22"/>
      <c r="E17" s="22"/>
    </row>
    <row r="18" spans="1:5" ht="15.75">
      <c r="A18" s="3" t="s">
        <v>527</v>
      </c>
      <c r="B18" s="9" t="s">
        <v>417</v>
      </c>
      <c r="C18" s="78">
        <v>1376</v>
      </c>
      <c r="D18" s="22"/>
      <c r="E18" s="22"/>
    </row>
    <row r="19" spans="1:5" ht="15.75">
      <c r="A19" s="3" t="s">
        <v>409</v>
      </c>
      <c r="B19" s="9"/>
      <c r="C19" s="78"/>
      <c r="D19" s="22"/>
      <c r="E19" s="22"/>
    </row>
    <row r="20" spans="1:5" ht="15.75">
      <c r="A20" s="3" t="s">
        <v>174</v>
      </c>
      <c r="B20" s="9" t="s">
        <v>231</v>
      </c>
      <c r="C20" s="78">
        <v>6000</v>
      </c>
      <c r="D20" s="22"/>
      <c r="E20" s="22"/>
    </row>
    <row r="21" spans="1:5" ht="15.75">
      <c r="A21" s="3" t="s">
        <v>410</v>
      </c>
      <c r="B21" s="9"/>
      <c r="C21" s="78"/>
      <c r="D21" s="22"/>
      <c r="E21" s="22"/>
    </row>
    <row r="22" spans="1:5" ht="15.75">
      <c r="A22" s="3" t="s">
        <v>141</v>
      </c>
      <c r="B22" s="9" t="s">
        <v>407</v>
      </c>
      <c r="C22" s="78">
        <v>9.5</v>
      </c>
      <c r="D22" s="22"/>
      <c r="E22" s="22"/>
    </row>
    <row r="23" spans="1:5" ht="15.75">
      <c r="A23" s="58" t="s">
        <v>631</v>
      </c>
      <c r="B23" s="56" t="s">
        <v>340</v>
      </c>
      <c r="C23" s="78">
        <v>348</v>
      </c>
      <c r="D23" s="22"/>
      <c r="E23" s="22"/>
    </row>
    <row r="24" spans="1:5" ht="15.75">
      <c r="A24" s="58" t="s">
        <v>632</v>
      </c>
      <c r="B24" s="56" t="s">
        <v>340</v>
      </c>
      <c r="C24" s="78">
        <v>510</v>
      </c>
      <c r="D24" s="22"/>
      <c r="E24" s="22"/>
    </row>
    <row r="25" spans="1:5" ht="15.75">
      <c r="A25" s="58" t="s">
        <v>633</v>
      </c>
      <c r="B25" s="56" t="s">
        <v>340</v>
      </c>
      <c r="C25" s="78">
        <v>480</v>
      </c>
      <c r="D25" s="22"/>
      <c r="E25" s="22"/>
    </row>
    <row r="26" spans="1:5" ht="15.75">
      <c r="A26" s="58" t="s">
        <v>634</v>
      </c>
      <c r="B26" s="56" t="s">
        <v>340</v>
      </c>
      <c r="C26" s="78">
        <v>675</v>
      </c>
      <c r="D26" s="22"/>
      <c r="E26" s="22"/>
    </row>
    <row r="27" spans="1:5" ht="15.75">
      <c r="A27" s="58" t="s">
        <v>635</v>
      </c>
      <c r="B27" s="56" t="s">
        <v>340</v>
      </c>
      <c r="C27" s="78">
        <v>740</v>
      </c>
      <c r="D27" s="22"/>
      <c r="E27" s="22"/>
    </row>
    <row r="28" spans="1:5" ht="15.75">
      <c r="A28" s="58" t="s">
        <v>636</v>
      </c>
      <c r="B28" s="56"/>
      <c r="C28" s="78"/>
      <c r="D28" s="22"/>
      <c r="E28" s="22"/>
    </row>
    <row r="29" spans="1:5" ht="15.75">
      <c r="A29" s="63" t="s">
        <v>526</v>
      </c>
      <c r="B29" s="323" t="s">
        <v>340</v>
      </c>
      <c r="C29" s="124">
        <v>520</v>
      </c>
      <c r="D29" s="22"/>
      <c r="E29" s="22"/>
    </row>
    <row r="30" spans="1:5" ht="15.75">
      <c r="A30" s="11" t="s">
        <v>175</v>
      </c>
      <c r="D30" s="21"/>
      <c r="E30" s="21"/>
    </row>
    <row r="31" ht="15.75">
      <c r="A31" s="10" t="s">
        <v>262</v>
      </c>
    </row>
    <row r="32" ht="15" customHeight="1">
      <c r="A32" s="10" t="s">
        <v>134</v>
      </c>
    </row>
    <row r="33" ht="15" customHeight="1">
      <c r="A33" s="10" t="s">
        <v>382</v>
      </c>
    </row>
    <row r="34" ht="15" customHeight="1">
      <c r="A34" s="10" t="s">
        <v>411</v>
      </c>
    </row>
    <row r="35" ht="15.75">
      <c r="A35" s="10" t="s">
        <v>135</v>
      </c>
    </row>
    <row r="36" ht="15.75">
      <c r="A36" s="10" t="s">
        <v>116</v>
      </c>
    </row>
    <row r="37" ht="15.75">
      <c r="A37" s="10" t="s">
        <v>117</v>
      </c>
    </row>
    <row r="38" spans="1:3" ht="15.75">
      <c r="A38" s="10" t="s">
        <v>270</v>
      </c>
      <c r="C38" s="10"/>
    </row>
    <row r="39" spans="1:3" ht="15.75">
      <c r="A39" s="10" t="s">
        <v>238</v>
      </c>
      <c r="B39" s="10"/>
      <c r="C39" s="10"/>
    </row>
    <row r="40" spans="1:4" ht="15.75">
      <c r="A40" s="10" t="s">
        <v>259</v>
      </c>
      <c r="B40" s="10"/>
      <c r="C40" s="26"/>
      <c r="D40" s="26"/>
    </row>
    <row r="41" spans="1:4" ht="15.75">
      <c r="A41" s="10" t="s">
        <v>120</v>
      </c>
      <c r="B41" s="10"/>
      <c r="C41" s="10"/>
      <c r="D41" s="26"/>
    </row>
    <row r="42" spans="1:4" ht="15.75">
      <c r="A42" s="10" t="s">
        <v>260</v>
      </c>
      <c r="B42" s="10"/>
      <c r="C42" s="10"/>
      <c r="D42" s="26"/>
    </row>
    <row r="43" spans="1:4" ht="15.75">
      <c r="A43" s="10" t="s">
        <v>136</v>
      </c>
      <c r="B43" s="10"/>
      <c r="C43" s="10"/>
      <c r="D43" s="26"/>
    </row>
    <row r="44" spans="1:4" ht="15.75">
      <c r="A44" s="10" t="s">
        <v>137</v>
      </c>
      <c r="B44" s="10"/>
      <c r="C44" s="10"/>
      <c r="D44" s="26"/>
    </row>
    <row r="45" spans="1:4" ht="15.75">
      <c r="A45" s="10" t="s">
        <v>138</v>
      </c>
      <c r="B45" s="10"/>
      <c r="C45" s="10"/>
      <c r="D45" s="26"/>
    </row>
  </sheetData>
  <sheetProtection/>
  <printOptions/>
  <pageMargins left="0.7086614173228347" right="0.03937007874015748" top="0.5905511811023623" bottom="0.1968503937007874" header="0.2362204724409449" footer="0.1968503937007874"/>
  <pageSetup fitToHeight="1" fitToWidth="1" horizontalDpi="600" verticalDpi="600" orientation="portrait" paperSize="9" scale="8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dc:title>
  <dc:subject/>
  <dc:creator>ASU</dc:creator>
  <cp:keywords/>
  <dc:description/>
  <cp:lastModifiedBy>user</cp:lastModifiedBy>
  <cp:lastPrinted>2018-11-02T13:10:30Z</cp:lastPrinted>
  <dcterms:created xsi:type="dcterms:W3CDTF">2004-01-27T07:16:46Z</dcterms:created>
  <dcterms:modified xsi:type="dcterms:W3CDTF">2018-11-02T13:19:00Z</dcterms:modified>
  <cp:category/>
  <cp:version/>
  <cp:contentType/>
  <cp:contentStatus/>
</cp:coreProperties>
</file>