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6"/>
  </bookViews>
  <sheets>
    <sheet name="сроки" sheetId="1" r:id="rId1"/>
    <sheet name="форма 1" sheetId="2" r:id="rId2"/>
    <sheet name="форма 2" sheetId="3" r:id="rId3"/>
    <sheet name="форма 8" sheetId="4" r:id="rId4"/>
    <sheet name="форма 9" sheetId="5" r:id="rId5"/>
    <sheet name="форма 10" sheetId="6" r:id="rId6"/>
    <sheet name="форма 11" sheetId="7" r:id="rId7"/>
    <sheet name="Форма 13" sheetId="8" r:id="rId8"/>
    <sheet name="Форма 14" sheetId="9" r:id="rId9"/>
    <sheet name="Форма 15" sheetId="10" r:id="rId10"/>
    <sheet name="15.1" sheetId="11" r:id="rId11"/>
  </sheets>
  <externalReferences>
    <externalReference r:id="rId14"/>
    <externalReference r:id="rId15"/>
    <externalReference r:id="rId16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<sst xmlns="http://schemas.openxmlformats.org/spreadsheetml/2006/main" count="468" uniqueCount="320">
  <si>
    <t>Адрес</t>
  </si>
  <si>
    <t>Телефон</t>
  </si>
  <si>
    <t>E-mail</t>
  </si>
  <si>
    <t>Сайт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</si>
  <si>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</si>
  <si>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</si>
  <si>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</si>
  <si>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</si>
  <si>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</si>
  <si>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Инвестиционная программа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</si>
  <si>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</si>
  <si>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</si>
  <si>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</si>
  <si>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</si>
  <si>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Место размещения положения о закупках регулируемой организации</t>
  </si>
  <si>
    <t>183001 г. Мурманск, ул. Траловая, д.12</t>
  </si>
  <si>
    <t>* Выделяется в целях реализации пункта 6 статьи 168 Налогового кодекса Российской Федерации (часть вторая)</t>
  </si>
  <si>
    <t>Наименование органа регулирования, принявшего решение об утверждении тарифа на тепловую энергию</t>
  </si>
  <si>
    <t>Реквизиты (дата, номер) решения об утверждении тарифов на тепловую энергию</t>
  </si>
  <si>
    <t>Срок действия установленных тарифов на тепловую энергию</t>
  </si>
  <si>
    <t>Источник официального опубликования решения об установлении тарифов на тепловую энергию</t>
  </si>
  <si>
    <t>Годовой объем полезного отпуска тепловой энергии, Гкал</t>
  </si>
  <si>
    <t>Расчетная величина тарифов, руб./Гкал без НДС по видам теплоносителей:</t>
  </si>
  <si>
    <t xml:space="preserve"> - острый и редуцированный пар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</si>
  <si>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 руб.</t>
  </si>
  <si>
    <t xml:space="preserve">Примечание: </t>
  </si>
  <si>
    <t xml:space="preserve"> -  вода</t>
  </si>
  <si>
    <t xml:space="preserve"> - вода </t>
  </si>
  <si>
    <t xml:space="preserve"> - вода</t>
  </si>
  <si>
    <r>
      <t xml:space="preserve"> - </t>
    </r>
    <r>
      <rPr>
        <sz val="10"/>
        <color indexed="8"/>
        <rFont val="Times New Roman"/>
        <family val="1"/>
      </rPr>
      <t xml:space="preserve">вода </t>
    </r>
  </si>
  <si>
    <r>
      <t xml:space="preserve"> - </t>
    </r>
    <r>
      <rPr>
        <sz val="10"/>
        <color indexed="8"/>
        <rFont val="Times New Roman"/>
        <family val="1"/>
      </rPr>
      <t xml:space="preserve"> вода </t>
    </r>
  </si>
  <si>
    <r>
      <t xml:space="preserve"> - </t>
    </r>
    <r>
      <rPr>
        <sz val="10"/>
        <color indexed="8"/>
        <rFont val="Times New Roman"/>
        <family val="1"/>
      </rPr>
      <t>вода</t>
    </r>
  </si>
  <si>
    <t xml:space="preserve"> - острый  и редуцированный пар </t>
  </si>
  <si>
    <t xml:space="preserve"> - острый  и редуцированный пар</t>
  </si>
  <si>
    <t xml:space="preserve"> - потребители, оплачивающие производство и передачу тепловой энергии, одноставочный, руб./Гкал без учета НДС</t>
  </si>
  <si>
    <t xml:space="preserve"> - потребители, оплачивающие производство и передачу тепловой энергии, одноставочный,  руб./Гкал без учета НДС </t>
  </si>
  <si>
    <t xml:space="preserve"> - потребители, оплачивающие производство и передачу тепловой энергии, одноставочный, руб./Гкал без  учета НДС</t>
  </si>
  <si>
    <t xml:space="preserve"> - потребители, оплачивающие производство и передачу тепловой энергии, одноставочный, руб./Гкал  с учетом НДС *</t>
  </si>
  <si>
    <t>mail@mmrp.ru</t>
  </si>
  <si>
    <t xml:space="preserve">1. Федеральный закон от 18.07.2011 г. № 223-ФЗ "О закупках товаров, работ, услуг отдельными видами юридических лиц.                                                                        2. Положение о закупочной деятельности ОАО "Мурманский морской рыбный порт", Утверждено протоколом заседания совета директоров ОАО "ММРП" от 20.05.2011 №33.                                                                                                            3. Порядок осуществления закупок товаров, работ и услуг, Утверждено генеральным директором ОАО "ММРП" от 02.03.2012 г.                                </t>
  </si>
  <si>
    <t>№ п/п</t>
  </si>
  <si>
    <t>Наименование показателя</t>
  </si>
  <si>
    <t>Значение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</si>
  <si>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</si>
  <si>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 xml:space="preserve">Государственный регистрационный номер1065190013107, дата 14.02.2006 г., 
Инспекция ФНС России по г. Мурманску
</t>
  </si>
  <si>
    <t>Режим работы регулируемой организации, в том числе абонентских отделов, сбытовых подразделений и диспетчерских служб</t>
  </si>
  <si>
    <t xml:space="preserve">Котельная – круглосуточный; Абонентские и сбытовые отделы – односменный: пн.-пт. с 8.00-16.00, суб., вск.-выходной;
Диспетчерская служба – круглосуточный.
</t>
  </si>
  <si>
    <t>Теплоснабжение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</si>
  <si>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</si>
  <si>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</si>
  <si>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</si>
  <si>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___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</si>
  <si>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</si>
  <si>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</si>
  <si>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Одна, выработка: 200 тн/час или 140 Гкал/час</t>
  </si>
  <si>
    <t>Количество центральных тепловых пунктов (штук).</t>
  </si>
  <si>
    <t xml:space="preserve"> - </t>
  </si>
  <si>
    <t>Сведения о необходимой валовой выручке,  тыс. руб.</t>
  </si>
  <si>
    <t>1.</t>
  </si>
  <si>
    <t>2.</t>
  </si>
  <si>
    <t>3.</t>
  </si>
  <si>
    <t>4.</t>
  </si>
  <si>
    <t>5.</t>
  </si>
  <si>
    <t>6.</t>
  </si>
  <si>
    <t>Комитет по тарифному регулированию Мурманской области</t>
  </si>
  <si>
    <t xml:space="preserve">с 1 января по 30 июня 2016 г. </t>
  </si>
  <si>
    <t>с 1 июля по 31 декабря 2016 г.</t>
  </si>
  <si>
    <t xml:space="preserve">с 1 января по 30 июня 2017 г. </t>
  </si>
  <si>
    <t>с 1 июля по 31 декабря 2017 г.</t>
  </si>
  <si>
    <t xml:space="preserve">с 1 января по 30 июня 2018 г. </t>
  </si>
  <si>
    <t>с 1 июля по 31 декабря 2018 г.</t>
  </si>
  <si>
    <t>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РФ №570 от 05.07.2013 г., информация размещена  на официальном сайте ОАО "Мурманский морской рыбный порт"  www.mmrp.ru  в разделе   "Официальная информация"/"Раскрытие информации/ В сфере теплоснабжения"</t>
  </si>
  <si>
    <t>www.mmrp.ru</t>
  </si>
  <si>
    <t>Информация размещена на официальном сайте www.mmrp.ru в разделе "Услуги и тарифы"</t>
  </si>
  <si>
    <t xml:space="preserve">Условия, на которых осуществляется поставка тепловой энергии потребителям, соответствуют Федеральному закону от 27.07.2010 № 190-ФЗ «О теплоснабжении» и «Методическим рекомендациям по регулированию отношений между энергоснабжающей организацией и потребителями», утвержденными Первым заместителем Министра энергетики РФ И.А. Матлашовым 19.01.2001 и согласованными Председателем Федеральной энергетической комиссии РФ  Г.П. Крутовым 15.01.2002, ПП РФ от 16.04.2012 г. №307 "О порядке подключения к системам теплоснабжения и о внесении изменений в некоторые акты Правительства РФ". </t>
  </si>
  <si>
    <t xml:space="preserve"> - вода для потребителей, приобретающих теплоэнергию через сети АО "ММРП"</t>
  </si>
  <si>
    <t xml:space="preserve"> - вода для потребителей, приобретающих теплоэнергию через сети АО "МЭС"</t>
  </si>
  <si>
    <t>Информация размещена на:                    1. Официальном сайте www.mmrp.ru в разделе  "ЗАКУПКИ"                                                            2. На сайте www.zakupki.gov.ru</t>
  </si>
  <si>
    <t>*Тариф указывается в соответствии с Приложением №3 к постановлению Комитета по тарифному регулированию Мурманской области от 16.12.2015 №52/1,с учетом НДС в целях реализации пункта 6 статьи 168 Налогового кодекса РФ (часть вторая).</t>
  </si>
  <si>
    <t xml:space="preserve">  Тарифы на тепловую энергию, поставляемую потребителям АО «Мурманский морской рыбный порт», приобретающим тепловую энергию через сети АО «Мурманэнергосбыт» (кроме населения)</t>
  </si>
  <si>
    <t xml:space="preserve">      Тарифы на тепловую энергию, поставляемую потребителям АО «Мурманский морской рыбный порт» (приобретающим тепловую энергию через сети АО «ММРП»)</t>
  </si>
  <si>
    <t xml:space="preserve">  Льготные тарифы на тепловую энергию, поставляемую населению через сети АО «Мурманэнергосбыт"</t>
  </si>
  <si>
    <t>сев. Район</t>
  </si>
  <si>
    <t>паропровод+сети паропровод к ПМТ</t>
  </si>
  <si>
    <t>Тарифы действуют с 01.01.2016 года по 31.12.2018 года с календарной разбивкой</t>
  </si>
  <si>
    <t xml:space="preserve">Форма 1. Общая информация о регулируемой организации в сфере теплоснабжения </t>
  </si>
  <si>
    <t>Фирменное наименование юридического лица (согласно уставу регулируемой организации)</t>
  </si>
  <si>
    <t xml:space="preserve">Акционерное общество «Мурманский морской рыбный порт»
</t>
  </si>
  <si>
    <t>Управляющий – Креславский Олег Игоревич</t>
  </si>
  <si>
    <t>Фамилия, имя и отчество (при наличии) руководителя регулируемой организации</t>
  </si>
  <si>
    <t>Почтовый адрес регулируемой организации</t>
  </si>
  <si>
    <t xml:space="preserve">Адрес: ул. Траловая, д.12,                                г. Мурманск, 183001 Россия
</t>
  </si>
  <si>
    <t>Адрес фактического местонахождения органов управления регулируемой организации</t>
  </si>
  <si>
    <t>Контактные телефоны</t>
  </si>
  <si>
    <t xml:space="preserve">
Тел: (815-2)287222, 286318. Факс: 8(815-2)286500
</t>
  </si>
  <si>
    <t>Официальный сайт регулируемой организации в информационно-телекоммуникационной сети "Интернет"</t>
  </si>
  <si>
    <t xml:space="preserve">www.mmrp.ru
</t>
  </si>
  <si>
    <t xml:space="preserve">
E-mail: mail@mmrp.ru 
</t>
  </si>
  <si>
    <t>Адрес электронной почты регулируемой организации</t>
  </si>
  <si>
    <t>Регулируемый вид деятельности</t>
  </si>
  <si>
    <t>В соответствии с приказом Федеральной антимонопольной службы от 14.07.2017 № 930/17 "Об утверждении единых форм раскрытия информации теплоснабжающими и теплосетевыми организациями" АО «Мурманский морской рыбный порт" публикует следующую информацию: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</si>
  <si>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</si>
  <si>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</si>
  <si>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</si>
  <si>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</si>
  <si>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</si>
  <si>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</si>
  <si>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</si>
  <si>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</si>
  <si>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</si>
  <si>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</si>
  <si>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Форма 2. Информация о тарифах на тепловую энергию</t>
  </si>
  <si>
    <t>Официальное электронное издание Правительства Мурманской области (http://npa.gov-murman.ru). Дата публикации 21.12.2017 г.</t>
  </si>
  <si>
    <t>постановление Комитета по тарифному регулированию (КТР МО) от 19.12.2017 № 57/31 (внесение изменений в постановление КТР МО от 16.12.2015 №57/13)</t>
  </si>
  <si>
    <t>Форма 13.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</si>
  <si>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Главный энергетик- Титаренко Александр Николаевич т. 28-60-61, м.т. 8-911-312-36-54; 
Инженер-энергетик - Трошин Владимир Алексеевич т. 28-61-25 Юрисконсульт Исакова Елена Борисовна т. 28-78-78</t>
  </si>
  <si>
    <t>Форма 14. Информация о способах приобретения, стоимости и объмах товаров, необходимых для производства регулируемых товаров и (или) оказания регулируемых услуг регулируемой организацией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</si>
  <si>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</si>
  <si>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</si>
  <si>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</si>
  <si>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</si>
  <si>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Факт 2017</t>
  </si>
  <si>
    <t xml:space="preserve">Форма 9. 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</si>
  <si>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Показатели надёжности и качества, установленные в соответствии с законодательством Российской Федерации</t>
  </si>
  <si>
    <t>Форма 11.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</si>
  <si>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</si>
  <si>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</si>
  <si>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</si>
  <si>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</si>
  <si>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 xml:space="preserve"> - отчет 1 квартал 2018 г.</t>
  </si>
  <si>
    <t xml:space="preserve"> - отчет 2 квартал 2018 г.</t>
  </si>
  <si>
    <t xml:space="preserve"> - отчет 3 квартал 2018 г.</t>
  </si>
  <si>
    <t xml:space="preserve"> - отчет 4 квартал 2018 г.</t>
  </si>
  <si>
    <t xml:space="preserve">N п/п </t>
  </si>
  <si>
    <t xml:space="preserve">Наименование показателя           </t>
  </si>
  <si>
    <t>Единица  измерения</t>
  </si>
  <si>
    <t>Вид регулируемой деятельности</t>
  </si>
  <si>
    <t>x</t>
  </si>
  <si>
    <t>производство, передача и сбыт тепловой энергии</t>
  </si>
  <si>
    <t>а</t>
  </si>
  <si>
    <t>Выручка от регулируемой деятельности</t>
  </si>
  <si>
    <t>тыс. руб.</t>
  </si>
  <si>
    <t>б</t>
  </si>
  <si>
    <t>Себестоимость производимых товаров (оказываемых услуг) по регулируемому виду деятельности, в тои числе:</t>
  </si>
  <si>
    <t>б.1</t>
  </si>
  <si>
    <t>Расходы на покупаемую тепловую энергию (мощность), теплоноситель</t>
  </si>
  <si>
    <t>-</t>
  </si>
  <si>
    <t>б.2.</t>
  </si>
  <si>
    <t>Расходы на топливо, всего</t>
  </si>
  <si>
    <t>б.2.1.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</si>
  <si>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</si>
  <si>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</si>
  <si>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</si>
  <si>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</si>
  <si>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</si>
  <si>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</si>
  <si>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Х</t>
  </si>
  <si>
    <t>покупка на основании проведенных открытых конкурсов</t>
  </si>
  <si>
    <t>б.2.2.</t>
  </si>
  <si>
    <t>Уголь каменный</t>
  </si>
  <si>
    <t>тн</t>
  </si>
  <si>
    <t>б.2.3.</t>
  </si>
  <si>
    <t>электроэнергия</t>
  </si>
  <si>
    <t>едн. изм.</t>
  </si>
  <si>
    <t>б.3.</t>
  </si>
  <si>
    <t xml:space="preserve">Расход на покупаемую электрическую энергию (мощность), используемым в технологическом процессе </t>
  </si>
  <si>
    <t>б.3.1.</t>
  </si>
  <si>
    <t>Средневзвешенная стоимость 1 кВт/ч</t>
  </si>
  <si>
    <t xml:space="preserve"> руб.</t>
  </si>
  <si>
    <t>б.3.2.</t>
  </si>
  <si>
    <t>Объем приобретенной электрической энергии</t>
  </si>
  <si>
    <t>тыс. кВт/ч</t>
  </si>
  <si>
    <t>б.4.</t>
  </si>
  <si>
    <t>Расходы на приобретение холодной воды, используемой в  технологическом процессе</t>
  </si>
  <si>
    <t>б.5.</t>
  </si>
  <si>
    <t>Расходы на химреагенты, используемые в технологическом процессе</t>
  </si>
  <si>
    <t>б.6.1.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</si>
  <si>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</si>
  <si>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t>б.6.2.</t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</si>
  <si>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</si>
  <si>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t>б.7.1.</t>
  </si>
  <si>
    <t>б.7.2.</t>
  </si>
  <si>
    <t>б.8.</t>
  </si>
  <si>
    <t>Расходы на амортизацию основных производственных средств</t>
  </si>
  <si>
    <t>б.9.</t>
  </si>
  <si>
    <t>Расходы на аренду имущества, используемого для осуществлнения регулируемого вида деятельности</t>
  </si>
  <si>
    <t>б.10.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</si>
  <si>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</si>
  <si>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t>б.10.1</t>
  </si>
  <si>
    <t>Расходы на ремонт (капитальный и текущий)</t>
  </si>
  <si>
    <t>б.11</t>
  </si>
  <si>
    <t>Общехозяйственные расходы, в том числе:</t>
  </si>
  <si>
    <t>б.11.1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</si>
  <si>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</si>
  <si>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</si>
  <si>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</si>
  <si>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</si>
  <si>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</si>
  <si>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Чистая прибыль от регулируемого вида деятельности</t>
  </si>
  <si>
    <t>в.1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</si>
  <si>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</si>
  <si>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г</t>
  </si>
  <si>
    <t>Изменение стоимости основных фондов</t>
  </si>
  <si>
    <t>г.1</t>
  </si>
  <si>
    <t xml:space="preserve">В том числе за счет ввода (вывода) их из эксплуатации </t>
  </si>
  <si>
    <t>г.2</t>
  </si>
  <si>
    <t>В том числе за счет переоценки стоимости основных фондов (только положительная или отрицательная разница)</t>
  </si>
  <si>
    <t>д</t>
  </si>
  <si>
    <t>Валовая прибыль от продажи товаров и услуг по регулируемому виду деятельности (убыток)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</si>
  <si>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</si>
  <si>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</si>
  <si>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</si>
  <si>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Установленная тепловая мощность</t>
  </si>
  <si>
    <t>Гкал/ч</t>
  </si>
  <si>
    <t>з</t>
  </si>
  <si>
    <t>Присоединенная нагрузка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</si>
  <si>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</si>
  <si>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</si>
  <si>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 Гкал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</si>
  <si>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</si>
  <si>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</si>
  <si>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</si>
  <si>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л.1</t>
  </si>
  <si>
    <t>По приборам учета</t>
  </si>
  <si>
    <t>л.2</t>
  </si>
  <si>
    <t>По нормативам потребления</t>
  </si>
  <si>
    <t>м</t>
  </si>
  <si>
    <t>Утвержденный норматив технологических потерь при передаче тепловой энергии по тепловым сетям</t>
  </si>
  <si>
    <t>н</t>
  </si>
  <si>
    <t>Фактический объем потерь при передаче тепловой энергии</t>
  </si>
  <si>
    <t>о</t>
  </si>
  <si>
    <t>Среднесписочная численность основного производственного персонала</t>
  </si>
  <si>
    <t>чел.</t>
  </si>
  <si>
    <t>п</t>
  </si>
  <si>
    <t>Среднесписочная численность административно-управленченского персонала</t>
  </si>
  <si>
    <t>р</t>
  </si>
  <si>
    <t>Удельный расход условного топлива на единицу тепловой энергии, отпускаемой в тепловую сеть</t>
  </si>
  <si>
    <t>кг у.т./Гкал</t>
  </si>
  <si>
    <t>с</t>
  </si>
  <si>
    <t>Удельный расход электрической энергии на единицу тепловой энергии, отпускаемой в тепловую сеть</t>
  </si>
  <si>
    <t>тыс.кВт*ч/Гкал</t>
  </si>
  <si>
    <t>т</t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</si>
  <si>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</si>
  <si>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куб. м/Гкал</t>
  </si>
  <si>
    <t>пар-0,554</t>
  </si>
  <si>
    <t>сетевая вода(отопление)-0,4305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</si>
  <si>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электроснабжения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Э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</si>
  <si>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водоснабжения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В</t>
    </r>
    <r>
      <rPr>
        <b/>
        <sz val="11"/>
        <rFont val="Times New Roman"/>
        <family val="1"/>
      </rPr>
      <t xml:space="preserve"> = 0,6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</si>
  <si>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топливоснабжения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Т</t>
    </r>
    <r>
      <rPr>
        <b/>
        <sz val="11"/>
        <rFont val="Times New Roman"/>
        <family val="1"/>
      </rPr>
      <t xml:space="preserve"> = 0,5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</si>
  <si>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соответствия тепловой мощности источников тепловой энергии и пропускной способности тепловых сетей расчётным тепловым нагрузкам потребителей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Б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</si>
  <si>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уровня резервирования источников тепловой энергии и элементов тепловой сети путём их кольцевания и устройств перемычек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Р</t>
    </r>
    <r>
      <rPr>
        <b/>
        <sz val="11"/>
        <rFont val="Times New Roman"/>
        <family val="1"/>
      </rPr>
      <t>= 0,2;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</si>
  <si>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технического состояния тепловых сетей, характеризуемый наличием ветхих, подлежащих замене трубопроводов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0,9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</si>
  <si>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интенсивности отказов систем теплоснабжения тепловых сетей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ОТК</t>
    </r>
    <r>
      <rPr>
        <b/>
        <sz val="11"/>
        <rFont val="Times New Roman"/>
        <family val="1"/>
      </rPr>
      <t xml:space="preserve"> = 1,0;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</si>
  <si>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относительного недоотпуска тепла </t>
    </r>
    <r>
      <rPr>
        <b/>
        <sz val="11"/>
        <rFont val="Times New Roman"/>
        <family val="1"/>
      </rPr>
      <t>К</t>
    </r>
    <r>
      <rPr>
        <vertAlign val="subscript"/>
        <sz val="11"/>
        <rFont val="Times New Roman"/>
        <family val="1"/>
      </rPr>
      <t>нед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</si>
  <si>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качества теплоснабжения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ж</t>
    </r>
    <r>
      <rPr>
        <b/>
        <sz val="11"/>
        <rFont val="Times New Roman"/>
        <family val="1"/>
      </rPr>
      <t xml:space="preserve"> = 1,0;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</si>
  <si>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надёжности системы теплоснабжения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над</t>
    </r>
    <r>
      <rPr>
        <b/>
        <sz val="11"/>
        <rFont val="Times New Roman"/>
        <family val="1"/>
      </rPr>
      <t xml:space="preserve"> = 0,7 </t>
    </r>
    <r>
      <rPr>
        <sz val="11"/>
        <rFont val="Times New Roman"/>
        <family val="1"/>
      </rPr>
      <t>(оценка надёжности системы - надёжная).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</si>
  <si>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укомплектованности ремонтным и оперативно-ремонтным персоналом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</si>
  <si>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оснащённости машинами, специальными механизмами и оборудованием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М</t>
    </r>
    <r>
      <rPr>
        <b/>
        <sz val="11"/>
        <rFont val="Times New Roman"/>
        <family val="1"/>
      </rPr>
      <t xml:space="preserve"> = 0,9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</si>
  <si>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наличия основных материально-технических ресурсов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ТР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1,0;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</si>
  <si>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показатель готовности теплоснабжающих организаций к проведению аварийно-восстановительных работ в системах теплоснабжения (итоговый показатель)</t>
    </r>
  </si>
  <si>
    <r>
      <t>К</t>
    </r>
    <r>
      <rPr>
        <b/>
        <vertAlign val="subscript"/>
        <sz val="11"/>
        <rFont val="Times New Roman"/>
        <family val="1"/>
      </rPr>
      <t>ГОТ</t>
    </r>
    <r>
      <rPr>
        <b/>
        <sz val="11"/>
        <rFont val="Times New Roman"/>
        <family val="1"/>
      </rPr>
      <t xml:space="preserve"> = 0,87 </t>
    </r>
    <r>
      <rPr>
        <sz val="11"/>
        <rFont val="Times New Roman"/>
        <family val="1"/>
      </rPr>
      <t>(категория готовности – удовлетворительная).</t>
    </r>
  </si>
  <si>
    <t>18 Гкал/час</t>
  </si>
  <si>
    <t xml:space="preserve">Форма 8. Информация об основных показателях финансово-хозяйственной деятельности </t>
  </si>
  <si>
    <t>Объем тепловой энергии, отпускаемой (реализованной) потребителям, в том числе:</t>
  </si>
  <si>
    <t>Гкал/год</t>
  </si>
  <si>
    <t>на 01.01.2017 г.- 114 912,4 на 31.12.2017 г. -    82 972,4</t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</si>
  <si>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административно-управленческого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</si>
  <si>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административно-управленческого персонала</t>
    </r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</si>
  <si>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</si>
  <si>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</si>
  <si>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</si>
  <si>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</si>
  <si>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</si>
  <si>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</si>
  <si>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</si>
  <si>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</si>
  <si>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</si>
  <si>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</si>
  <si>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</si>
  <si>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</si>
  <si>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</si>
  <si>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нет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</si>
  <si>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</si>
  <si>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</si>
  <si>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</si>
  <si>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</si>
  <si>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</si>
  <si>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</si>
  <si>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</si>
  <si>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</si>
  <si>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</si>
  <si>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</si>
  <si>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</si>
  <si>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</si>
  <si>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</si>
  <si>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</si>
  <si>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Акционерное общество "Мурманский морской рыбный порт"</t>
  </si>
  <si>
    <t>Форма 10. Информация об инвестиционных программах регулируемой организации</t>
  </si>
  <si>
    <t>метод экономически обоснованных расходов</t>
  </si>
  <si>
    <t>2019 год</t>
  </si>
  <si>
    <t>Форма 15. Информация о предложении регулируемой организации об установлении тарифов в сфере теплоснабжения на 2019 г.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</si>
  <si>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</si>
  <si>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цвет листов</t>
  </si>
  <si>
    <t>Сроки раскрытия</t>
  </si>
  <si>
    <t>п. 16; 24-25</t>
  </si>
  <si>
    <t>не позднее 30 календарных дней со дня принятия решения об установлении тарифа</t>
  </si>
  <si>
    <t>п. 19-21</t>
  </si>
  <si>
    <t>не позднее 30 календарных дней со дня направления годового бухгалтерского баланса в налоговые органы</t>
  </si>
  <si>
    <t>п. 22</t>
  </si>
  <si>
    <t>ежеквартально, в течение 30 календарных дней по истечении квартала</t>
  </si>
  <si>
    <t>в течение 10 календарных дней со дня подачи заявления об установлении тарифов</t>
  </si>
  <si>
    <t>ф. 14-15</t>
  </si>
  <si>
    <t>2020 год</t>
  </si>
  <si>
    <t>2021 год</t>
  </si>
  <si>
    <t>2022 год</t>
  </si>
  <si>
    <t>2023 год</t>
  </si>
  <si>
    <t>метод индексации</t>
  </si>
  <si>
    <t>2019 - 2023 г.г.</t>
  </si>
  <si>
    <t>Форма 15. Информация о предложении регулируемой организации об установлении тарифов в сфере теплоснабжения на          2019-2023 г.г.</t>
  </si>
  <si>
    <t>Расчетная величина тарифов, руб./Гкал без учета НДС по видам теплоносителей: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</si>
</sst>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#,##0.000_р_."/>
    <numFmt numFmtId="210" formatCode="#,##0.00_р_."/>
    <numFmt numFmtId="211" formatCode="000000"/>
    <numFmt numFmtId="212" formatCode="#,##0.000000_р_."/>
    <numFmt numFmtId="213" formatCode="#,##0.0_р_."/>
    <numFmt numFmtId="214" formatCode="#,##0.00\ _₽"/>
    <numFmt numFmtId="215" formatCode="#,##0\ _₽"/>
  </numFmts>
  <fonts count="8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Symbol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7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theme="1" tint="0.04998999834060669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0" xfId="0" applyFont="1" applyAlignment="1">
      <alignment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48" fillId="0" borderId="13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justify"/>
    </xf>
    <xf numFmtId="0" fontId="48" fillId="0" borderId="14" xfId="0" applyFont="1" applyBorder="1" applyAlignment="1">
      <alignment horizontal="center" vertical="top" wrapText="1"/>
    </xf>
    <xf numFmtId="0" fontId="56" fillId="0" borderId="16" xfId="0" applyFont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0" fontId="51" fillId="0" borderId="16" xfId="0" applyFont="1" applyBorder="1" applyAlignment="1">
      <alignment/>
    </xf>
    <xf numFmtId="210" fontId="48" fillId="0" borderId="14" xfId="0" applyNumberFormat="1" applyFont="1" applyBorder="1" applyAlignment="1">
      <alignment horizontal="center"/>
    </xf>
    <xf numFmtId="0" fontId="48" fillId="0" borderId="13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4" fontId="48" fillId="0" borderId="14" xfId="0" applyNumberFormat="1" applyFont="1" applyBorder="1" applyAlignment="1">
      <alignment horizontal="center"/>
    </xf>
    <xf numFmtId="0" fontId="51" fillId="0" borderId="0" xfId="0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49" fontId="5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0" fontId="51" fillId="0" borderId="17" xfId="0" applyFont="1" applyBorder="1" applyAlignment="1">
      <alignment wrapText="1"/>
    </xf>
    <xf numFmtId="210" fontId="48" fillId="0" borderId="16" xfId="0" applyNumberFormat="1" applyFont="1" applyBorder="1" applyAlignment="1">
      <alignment horizontal="center"/>
    </xf>
    <xf numFmtId="0" fontId="51" fillId="0" borderId="18" xfId="0" applyFont="1" applyBorder="1" applyAlignment="1">
      <alignment/>
    </xf>
    <xf numFmtId="210" fontId="48" fillId="0" borderId="18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/>
    </xf>
    <xf numFmtId="210" fontId="48" fillId="0" borderId="19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/>
    </xf>
    <xf numFmtId="210" fontId="48" fillId="0" borderId="20" xfId="0" applyNumberFormat="1" applyFont="1" applyBorder="1" applyAlignment="1">
      <alignment horizontal="center"/>
    </xf>
    <xf numFmtId="210" fontId="48" fillId="0" borderId="21" xfId="0" applyNumberFormat="1" applyFont="1" applyBorder="1" applyAlignment="1">
      <alignment horizontal="center"/>
    </xf>
    <xf numFmtId="4" fontId="48" fillId="0" borderId="20" xfId="0" applyNumberFormat="1" applyFont="1" applyBorder="1" applyAlignment="1">
      <alignment horizontal="center"/>
    </xf>
    <xf numFmtId="0" fontId="78" fillId="0" borderId="13" xfId="0" applyFont="1" applyBorder="1" applyAlignment="1">
      <alignment horizontal="center" vertical="top" wrapText="1"/>
    </xf>
    <xf numFmtId="0" fontId="8" fillId="0" borderId="13" xfId="121" applyBorder="1" applyAlignment="1" applyProtection="1">
      <alignment horizontal="left" vertical="center" wrapText="1"/>
      <protection/>
    </xf>
    <xf numFmtId="0" fontId="52" fillId="0" borderId="0" xfId="0" applyFont="1" applyAlignment="1">
      <alignment horizontal="left" wrapText="1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justify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4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12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left" vertical="center" wrapText="1"/>
    </xf>
    <xf numFmtId="211" fontId="55" fillId="0" borderId="13" xfId="0" applyNumberFormat="1" applyFont="1" applyFill="1" applyBorder="1" applyAlignment="1">
      <alignment horizontal="left" vertical="center" wrapText="1"/>
    </xf>
    <xf numFmtId="210" fontId="1" fillId="0" borderId="13" xfId="0" applyNumberFormat="1" applyFont="1" applyBorder="1" applyAlignment="1">
      <alignment horizontal="center"/>
    </xf>
    <xf numFmtId="0" fontId="55" fillId="0" borderId="13" xfId="0" applyFont="1" applyFill="1" applyBorder="1" applyAlignment="1">
      <alignment horizontal="left" vertical="center" wrapText="1"/>
    </xf>
    <xf numFmtId="210" fontId="54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justify" vertical="center" wrapText="1"/>
    </xf>
    <xf numFmtId="210" fontId="55" fillId="0" borderId="13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top" wrapText="1"/>
    </xf>
    <xf numFmtId="0" fontId="60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wrapText="1"/>
      <protection/>
    </xf>
    <xf numFmtId="0" fontId="61" fillId="0" borderId="0" xfId="0" applyFont="1" applyFill="1" applyBorder="1" applyAlignment="1" applyProtection="1">
      <alignment horizontal="center" wrapText="1"/>
      <protection/>
    </xf>
    <xf numFmtId="0" fontId="61" fillId="0" borderId="0" xfId="0" applyFont="1" applyFill="1" applyAlignment="1" applyProtection="1">
      <alignment wrapText="1"/>
      <protection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7" xfId="0" applyFont="1" applyBorder="1" applyAlignment="1">
      <alignment vertical="center" wrapText="1"/>
    </xf>
    <xf numFmtId="0" fontId="65" fillId="0" borderId="28" xfId="0" applyFont="1" applyBorder="1" applyAlignment="1">
      <alignment vertical="center" wrapText="1"/>
    </xf>
    <xf numFmtId="0" fontId="60" fillId="0" borderId="0" xfId="0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2" fillId="0" borderId="27" xfId="0" applyFont="1" applyBorder="1" applyAlignment="1">
      <alignment vertical="center" wrapText="1"/>
    </xf>
    <xf numFmtId="9" fontId="64" fillId="0" borderId="27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1" fillId="0" borderId="24" xfId="149" applyFont="1" applyBorder="1" applyAlignment="1">
      <alignment horizontal="justify" vertical="top" wrapText="1"/>
      <protection/>
    </xf>
    <xf numFmtId="0" fontId="1" fillId="0" borderId="25" xfId="0" applyFont="1" applyBorder="1" applyAlignment="1">
      <alignment horizontal="center" vertical="top"/>
    </xf>
    <xf numFmtId="0" fontId="1" fillId="0" borderId="29" xfId="149" applyFont="1" applyBorder="1" applyAlignment="1">
      <alignment horizontal="justify" vertical="top" wrapText="1"/>
      <protection/>
    </xf>
    <xf numFmtId="0" fontId="1" fillId="0" borderId="30" xfId="0" applyFont="1" applyBorder="1" applyAlignment="1">
      <alignment horizontal="center" vertical="top"/>
    </xf>
    <xf numFmtId="0" fontId="1" fillId="0" borderId="31" xfId="149" applyFont="1" applyBorder="1" applyAlignment="1">
      <alignment horizontal="justify" vertical="top" wrapText="1"/>
      <protection/>
    </xf>
    <xf numFmtId="0" fontId="1" fillId="0" borderId="32" xfId="0" applyFont="1" applyBorder="1" applyAlignment="1">
      <alignment horizontal="center" vertical="top"/>
    </xf>
    <xf numFmtId="0" fontId="1" fillId="0" borderId="33" xfId="149" applyFont="1" applyBorder="1" applyAlignment="1">
      <alignment horizontal="justify" vertical="top" wrapText="1"/>
      <protection/>
    </xf>
    <xf numFmtId="0" fontId="1" fillId="0" borderId="34" xfId="0" applyFont="1" applyBorder="1" applyAlignment="1">
      <alignment horizontal="center" vertical="top"/>
    </xf>
    <xf numFmtId="0" fontId="54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210" fontId="48" fillId="0" borderId="0" xfId="0" applyNumberFormat="1" applyFont="1" applyAlignment="1">
      <alignment horizontal="center"/>
    </xf>
    <xf numFmtId="210" fontId="58" fillId="0" borderId="0" xfId="0" applyNumberFormat="1" applyFont="1" applyAlignment="1">
      <alignment/>
    </xf>
    <xf numFmtId="0" fontId="64" fillId="0" borderId="13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210" fontId="66" fillId="0" borderId="0" xfId="0" applyNumberFormat="1" applyFont="1" applyAlignment="1">
      <alignment horizontal="center"/>
    </xf>
    <xf numFmtId="210" fontId="67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49" fontId="64" fillId="0" borderId="35" xfId="0" applyNumberFormat="1" applyFont="1" applyFill="1" applyBorder="1" applyAlignment="1" applyProtection="1">
      <alignment horizontal="center" vertical="center"/>
      <protection/>
    </xf>
    <xf numFmtId="0" fontId="64" fillId="0" borderId="36" xfId="0" applyFont="1" applyFill="1" applyBorder="1" applyAlignment="1" applyProtection="1">
      <alignment horizontal="center" vertical="center" wrapText="1"/>
      <protection/>
    </xf>
    <xf numFmtId="0" fontId="64" fillId="0" borderId="13" xfId="151" applyFont="1" applyFill="1" applyBorder="1" applyAlignment="1" applyProtection="1">
      <alignment horizontal="center" vertical="center" wrapText="1"/>
      <protection locked="0"/>
    </xf>
    <xf numFmtId="0" fontId="64" fillId="0" borderId="0" xfId="151" applyFont="1" applyFill="1" applyBorder="1" applyAlignment="1" applyProtection="1">
      <alignment horizontal="center" vertical="center" wrapText="1"/>
      <protection locked="0"/>
    </xf>
    <xf numFmtId="210" fontId="64" fillId="0" borderId="0" xfId="0" applyNumberFormat="1" applyFont="1" applyAlignment="1">
      <alignment horizontal="center"/>
    </xf>
    <xf numFmtId="210" fontId="68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0" fontId="69" fillId="0" borderId="13" xfId="0" applyFont="1" applyBorder="1" applyAlignment="1">
      <alignment horizontal="center" vertical="center" wrapText="1"/>
    </xf>
    <xf numFmtId="213" fontId="69" fillId="0" borderId="13" xfId="0" applyNumberFormat="1" applyFont="1" applyBorder="1" applyAlignment="1">
      <alignment horizontal="center"/>
    </xf>
    <xf numFmtId="213" fontId="64" fillId="0" borderId="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64" fillId="0" borderId="13" xfId="0" applyFont="1" applyBorder="1" applyAlignment="1">
      <alignment horizontal="left" vertical="center" wrapText="1"/>
    </xf>
    <xf numFmtId="213" fontId="64" fillId="0" borderId="13" xfId="0" applyNumberFormat="1" applyFont="1" applyBorder="1" applyAlignment="1">
      <alignment horizontal="center"/>
    </xf>
    <xf numFmtId="212" fontId="64" fillId="0" borderId="13" xfId="0" applyNumberFormat="1" applyFont="1" applyBorder="1" applyAlignment="1">
      <alignment horizontal="center"/>
    </xf>
    <xf numFmtId="212" fontId="64" fillId="0" borderId="0" xfId="0" applyNumberFormat="1" applyFont="1" applyBorder="1" applyAlignment="1">
      <alignment horizontal="center"/>
    </xf>
    <xf numFmtId="210" fontId="64" fillId="0" borderId="13" xfId="0" applyNumberFormat="1" applyFont="1" applyBorder="1" applyAlignment="1">
      <alignment horizontal="center"/>
    </xf>
    <xf numFmtId="210" fontId="64" fillId="0" borderId="0" xfId="0" applyNumberFormat="1" applyFont="1" applyBorder="1" applyAlignment="1">
      <alignment horizontal="center"/>
    </xf>
    <xf numFmtId="206" fontId="64" fillId="0" borderId="13" xfId="0" applyNumberFormat="1" applyFont="1" applyBorder="1" applyAlignment="1">
      <alignment horizontal="center"/>
    </xf>
    <xf numFmtId="206" fontId="64" fillId="0" borderId="0" xfId="0" applyNumberFormat="1" applyFont="1" applyBorder="1" applyAlignment="1">
      <alignment horizontal="center"/>
    </xf>
    <xf numFmtId="0" fontId="64" fillId="0" borderId="13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13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181" fontId="64" fillId="0" borderId="13" xfId="0" applyNumberFormat="1" applyFont="1" applyBorder="1" applyAlignment="1">
      <alignment horizontal="center" wrapText="1"/>
    </xf>
    <xf numFmtId="181" fontId="64" fillId="0" borderId="0" xfId="0" applyNumberFormat="1" applyFont="1" applyBorder="1" applyAlignment="1">
      <alignment horizontal="center" wrapText="1"/>
    </xf>
    <xf numFmtId="49" fontId="64" fillId="0" borderId="13" xfId="0" applyNumberFormat="1" applyFont="1" applyFill="1" applyBorder="1" applyAlignment="1" applyProtection="1">
      <alignment horizontal="left" vertical="center"/>
      <protection/>
    </xf>
    <xf numFmtId="210" fontId="1" fillId="0" borderId="0" xfId="0" applyNumberFormat="1" applyFont="1" applyAlignment="1">
      <alignment horizontal="center"/>
    </xf>
    <xf numFmtId="210" fontId="70" fillId="0" borderId="0" xfId="0" applyNumberFormat="1" applyFont="1" applyAlignment="1">
      <alignment horizontal="left"/>
    </xf>
    <xf numFmtId="49" fontId="64" fillId="0" borderId="13" xfId="0" applyNumberFormat="1" applyFont="1" applyFill="1" applyBorder="1" applyAlignment="1" applyProtection="1">
      <alignment horizontal="center" vertical="center"/>
      <protection/>
    </xf>
    <xf numFmtId="49" fontId="69" fillId="0" borderId="13" xfId="0" applyNumberFormat="1" applyFont="1" applyFill="1" applyBorder="1" applyAlignment="1" applyProtection="1">
      <alignment horizontal="center" vertical="center"/>
      <protection/>
    </xf>
    <xf numFmtId="212" fontId="64" fillId="0" borderId="0" xfId="0" applyNumberFormat="1" applyFont="1" applyBorder="1" applyAlignment="1">
      <alignment horizontal="center" wrapText="1"/>
    </xf>
    <xf numFmtId="0" fontId="64" fillId="0" borderId="13" xfId="0" applyFont="1" applyFill="1" applyBorder="1" applyAlignment="1" applyProtection="1">
      <alignment horizontal="center" vertical="center" wrapText="1"/>
      <protection/>
    </xf>
    <xf numFmtId="1" fontId="79" fillId="0" borderId="13" xfId="0" applyNumberFormat="1" applyFont="1" applyBorder="1" applyAlignment="1">
      <alignment horizontal="center"/>
    </xf>
    <xf numFmtId="1" fontId="64" fillId="0" borderId="0" xfId="0" applyNumberFormat="1" applyFont="1" applyBorder="1" applyAlignment="1">
      <alignment horizontal="center"/>
    </xf>
    <xf numFmtId="180" fontId="64" fillId="0" borderId="0" xfId="0" applyNumberFormat="1" applyFont="1" applyBorder="1" applyAlignment="1">
      <alignment horizontal="center"/>
    </xf>
    <xf numFmtId="206" fontId="79" fillId="0" borderId="13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28" xfId="0" applyFont="1" applyBorder="1" applyAlignment="1">
      <alignment vertical="center" wrapText="1"/>
    </xf>
    <xf numFmtId="0" fontId="80" fillId="0" borderId="0" xfId="0" applyFont="1" applyAlignment="1" applyProtection="1">
      <alignment/>
      <protection/>
    </xf>
    <xf numFmtId="0" fontId="48" fillId="0" borderId="37" xfId="0" applyFont="1" applyBorder="1" applyAlignment="1">
      <alignment horizontal="center"/>
    </xf>
    <xf numFmtId="214" fontId="64" fillId="0" borderId="13" xfId="0" applyNumberFormat="1" applyFont="1" applyBorder="1" applyAlignment="1">
      <alignment horizontal="center"/>
    </xf>
    <xf numFmtId="1" fontId="64" fillId="0" borderId="13" xfId="0" applyNumberFormat="1" applyFont="1" applyBorder="1" applyAlignment="1">
      <alignment horizontal="center"/>
    </xf>
    <xf numFmtId="215" fontId="64" fillId="0" borderId="13" xfId="0" applyNumberFormat="1" applyFont="1" applyBorder="1" applyAlignment="1">
      <alignment horizontal="center"/>
    </xf>
    <xf numFmtId="0" fontId="49" fillId="0" borderId="0" xfId="0" applyFont="1" applyAlignment="1">
      <alignment horizontal="left" wrapText="1"/>
    </xf>
    <xf numFmtId="212" fontId="64" fillId="0" borderId="13" xfId="0" applyNumberFormat="1" applyFont="1" applyBorder="1" applyAlignment="1">
      <alignment horizontal="center" wrapText="1"/>
    </xf>
    <xf numFmtId="0" fontId="6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9" fillId="0" borderId="0" xfId="152" applyFont="1" applyBorder="1">
      <alignment/>
      <protection/>
    </xf>
    <xf numFmtId="0" fontId="69" fillId="0" borderId="0" xfId="152" applyFont="1">
      <alignment/>
      <protection/>
    </xf>
    <xf numFmtId="0" fontId="69" fillId="0" borderId="0" xfId="152" applyFont="1" applyFill="1">
      <alignment/>
      <protection/>
    </xf>
    <xf numFmtId="0" fontId="69" fillId="0" borderId="13" xfId="152" applyFont="1" applyBorder="1" applyAlignment="1">
      <alignment horizontal="center" vertical="center" wrapText="1"/>
      <protection/>
    </xf>
    <xf numFmtId="0" fontId="69" fillId="0" borderId="13" xfId="152" applyFont="1" applyFill="1" applyBorder="1" applyAlignment="1">
      <alignment vertical="center"/>
      <protection/>
    </xf>
    <xf numFmtId="0" fontId="69" fillId="0" borderId="0" xfId="152" applyFont="1" applyBorder="1" applyAlignment="1">
      <alignment vertical="center"/>
      <protection/>
    </xf>
    <xf numFmtId="0" fontId="69" fillId="0" borderId="0" xfId="152" applyFont="1" applyAlignment="1">
      <alignment vertical="center"/>
      <protection/>
    </xf>
    <xf numFmtId="0" fontId="69" fillId="24" borderId="13" xfId="152" applyFont="1" applyFill="1" applyBorder="1" applyAlignment="1">
      <alignment vertical="center"/>
      <protection/>
    </xf>
    <xf numFmtId="0" fontId="69" fillId="0" borderId="0" xfId="152" applyFont="1" applyFill="1" applyBorder="1" applyAlignment="1">
      <alignment vertical="center"/>
      <protection/>
    </xf>
    <xf numFmtId="0" fontId="69" fillId="25" borderId="13" xfId="152" applyFont="1" applyFill="1" applyBorder="1" applyAlignment="1">
      <alignment vertical="center"/>
      <protection/>
    </xf>
    <xf numFmtId="0" fontId="69" fillId="26" borderId="13" xfId="152" applyFont="1" applyFill="1" applyBorder="1" applyAlignment="1">
      <alignment vertical="center"/>
      <protection/>
    </xf>
    <xf numFmtId="0" fontId="69" fillId="27" borderId="13" xfId="152" applyFont="1" applyFill="1" applyBorder="1" applyAlignment="1">
      <alignment vertical="center"/>
      <protection/>
    </xf>
    <xf numFmtId="0" fontId="69" fillId="0" borderId="0" xfId="152" applyFont="1" applyAlignment="1">
      <alignment horizontal="center" wrapText="1"/>
      <protection/>
    </xf>
    <xf numFmtId="0" fontId="69" fillId="0" borderId="23" xfId="152" applyFont="1" applyBorder="1" applyAlignment="1">
      <alignment horizontal="center" vertical="center"/>
      <protection/>
    </xf>
    <xf numFmtId="0" fontId="69" fillId="0" borderId="38" xfId="152" applyFont="1" applyBorder="1" applyAlignment="1">
      <alignment horizontal="center" vertical="center"/>
      <protection/>
    </xf>
    <xf numFmtId="0" fontId="69" fillId="0" borderId="23" xfId="152" applyFont="1" applyFill="1" applyBorder="1" applyAlignment="1">
      <alignment horizontal="left" vertical="center"/>
      <protection/>
    </xf>
    <xf numFmtId="0" fontId="69" fillId="0" borderId="38" xfId="152" applyFont="1" applyFill="1" applyBorder="1" applyAlignment="1">
      <alignment horizontal="left" vertical="center"/>
      <protection/>
    </xf>
    <xf numFmtId="0" fontId="69" fillId="0" borderId="23" xfId="152" applyFont="1" applyBorder="1" applyAlignment="1">
      <alignment horizontal="left" vertical="center"/>
      <protection/>
    </xf>
    <xf numFmtId="0" fontId="69" fillId="0" borderId="38" xfId="152" applyFont="1" applyBorder="1" applyAlignment="1">
      <alignment horizontal="left" vertical="center"/>
      <protection/>
    </xf>
    <xf numFmtId="0" fontId="5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49" fontId="51" fillId="0" borderId="0" xfId="0" applyNumberFormat="1" applyFont="1" applyBorder="1" applyAlignment="1" applyProtection="1">
      <alignment horizontal="left" vertical="center" wrapText="1"/>
      <protection locked="0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36" xfId="0" applyFont="1" applyFill="1" applyBorder="1" applyAlignment="1" applyProtection="1">
      <alignment horizontal="left" vertical="center" wrapText="1"/>
      <protection/>
    </xf>
    <xf numFmtId="0" fontId="64" fillId="0" borderId="39" xfId="0" applyFont="1" applyFill="1" applyBorder="1" applyAlignment="1" applyProtection="1">
      <alignment horizontal="left" vertical="center" wrapText="1"/>
      <protection/>
    </xf>
    <xf numFmtId="0" fontId="69" fillId="0" borderId="13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3" xfId="0" applyFont="1" applyBorder="1" applyAlignment="1">
      <alignment vertical="center" wrapText="1"/>
    </xf>
    <xf numFmtId="0" fontId="64" fillId="0" borderId="13" xfId="0" applyFont="1" applyFill="1" applyBorder="1" applyAlignment="1" applyProtection="1">
      <alignment vertical="center" wrapText="1"/>
      <protection/>
    </xf>
    <xf numFmtId="0" fontId="69" fillId="0" borderId="13" xfId="0" applyFont="1" applyFill="1" applyBorder="1" applyAlignment="1" applyProtection="1">
      <alignment vertical="center" wrapText="1"/>
      <protection/>
    </xf>
    <xf numFmtId="0" fontId="64" fillId="0" borderId="13" xfId="0" applyFont="1" applyFill="1" applyBorder="1" applyAlignment="1" applyProtection="1">
      <alignment horizontal="left" vertical="center" wrapText="1"/>
      <protection/>
    </xf>
    <xf numFmtId="0" fontId="69" fillId="0" borderId="13" xfId="0" applyFont="1" applyFill="1" applyBorder="1" applyAlignment="1" applyProtection="1">
      <alignment horizontal="left" vertical="center" wrapText="1"/>
      <protection/>
    </xf>
    <xf numFmtId="0" fontId="49" fillId="0" borderId="0" xfId="149" applyFont="1" applyAlignment="1">
      <alignment horizontal="left" vertical="top" wrapText="1"/>
      <protection/>
    </xf>
    <xf numFmtId="0" fontId="64" fillId="0" borderId="40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40" xfId="0" applyFont="1" applyBorder="1" applyAlignment="1">
      <alignment vertical="center" wrapText="1"/>
    </xf>
    <xf numFmtId="0" fontId="64" fillId="0" borderId="26" xfId="0" applyFont="1" applyBorder="1" applyAlignment="1">
      <alignment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29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justify" wrapText="1"/>
    </xf>
    <xf numFmtId="0" fontId="1" fillId="0" borderId="38" xfId="0" applyFont="1" applyBorder="1" applyAlignment="1">
      <alignment horizontal="justify" wrapText="1"/>
    </xf>
    <xf numFmtId="0" fontId="1" fillId="0" borderId="41" xfId="0" applyFont="1" applyBorder="1" applyAlignment="1">
      <alignment horizontal="justify" wrapText="1"/>
    </xf>
    <xf numFmtId="0" fontId="1" fillId="0" borderId="2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76" fillId="4" borderId="0" xfId="0" applyFont="1" applyFill="1" applyBorder="1" applyAlignment="1">
      <alignment horizontal="center"/>
    </xf>
    <xf numFmtId="0" fontId="1" fillId="0" borderId="0" xfId="149" applyFont="1" applyBorder="1" applyAlignment="1">
      <alignment horizontal="left" vertical="top" wrapText="1"/>
      <protection/>
    </xf>
    <xf numFmtId="0" fontId="49" fillId="0" borderId="0" xfId="0" applyFont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left" wrapText="1"/>
      <protection/>
    </xf>
    <xf numFmtId="0" fontId="1" fillId="0" borderId="41" xfId="0" applyFont="1" applyFill="1" applyBorder="1" applyAlignment="1" applyProtection="1">
      <alignment horizontal="left" wrapText="1"/>
      <protection/>
    </xf>
    <xf numFmtId="0" fontId="50" fillId="0" borderId="0" xfId="0" applyFont="1" applyFill="1" applyAlignment="1">
      <alignment horizontal="left" vertical="center" wrapText="1"/>
    </xf>
    <xf numFmtId="0" fontId="53" fillId="0" borderId="45" xfId="121" applyFont="1" applyBorder="1" applyAlignment="1" applyProtection="1">
      <alignment horizontal="left" vertical="center" wrapText="1"/>
      <protection/>
    </xf>
    <xf numFmtId="0" fontId="53" fillId="0" borderId="22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ЖКУ_проект3" xfId="151"/>
    <cellStyle name="Обычный_КГМК-Заполярный -ТЕПЛО-201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hyperlink" Target="mailto:mail@mmrp.ru" TargetMode="Externa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18" sqref="M18"/>
    </sheetView>
  </sheetViews>
  <sheetFormatPr defaultColWidth="0" defaultRowHeight="12.75" zeroHeight="1"/>
  <cols>
    <col min="1" max="1" width="9.125" style="156" customWidth="1"/>
    <col min="2" max="2" width="16.75390625" style="157" customWidth="1"/>
    <col min="3" max="12" width="9.125" style="156" customWidth="1"/>
    <col min="13" max="13" width="14.00390625" style="156" customWidth="1"/>
    <col min="14" max="14" width="9.125" style="155" customWidth="1"/>
    <col min="15" max="16384" width="0" style="156" hidden="1" customWidth="1"/>
  </cols>
  <sheetData>
    <row r="1" spans="1:13" ht="31.5" customHeight="1">
      <c r="A1" s="167" t="s">
        <v>301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ht="15"/>
    <row r="3" spans="1:14" s="161" customFormat="1" ht="31.5" customHeight="1">
      <c r="A3" s="158" t="s">
        <v>302</v>
      </c>
      <c r="B3" s="159"/>
      <c r="C3" s="168" t="s">
        <v>303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0"/>
    </row>
    <row r="4" spans="1:14" s="161" customFormat="1" ht="21" customHeight="1">
      <c r="A4" s="162"/>
      <c r="B4" s="159" t="s">
        <v>304</v>
      </c>
      <c r="C4" s="170" t="s">
        <v>305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63"/>
    </row>
    <row r="5" spans="1:14" s="161" customFormat="1" ht="20.25" customHeight="1">
      <c r="A5" s="164"/>
      <c r="B5" s="159" t="s">
        <v>306</v>
      </c>
      <c r="C5" s="172" t="s">
        <v>307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60"/>
    </row>
    <row r="6" spans="1:14" s="161" customFormat="1" ht="21.75" customHeight="1">
      <c r="A6" s="165"/>
      <c r="B6" s="159" t="s">
        <v>308</v>
      </c>
      <c r="C6" s="172" t="s">
        <v>309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60"/>
    </row>
    <row r="7" spans="1:14" s="161" customFormat="1" ht="21" customHeight="1">
      <c r="A7" s="166"/>
      <c r="B7" s="159" t="s">
        <v>311</v>
      </c>
      <c r="C7" s="172" t="s">
        <v>310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60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A1:M1"/>
    <mergeCell ref="C3:M3"/>
    <mergeCell ref="C4:M4"/>
    <mergeCell ref="C5:M5"/>
    <mergeCell ref="C6:M6"/>
    <mergeCell ref="C7:M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6.625" style="2" customWidth="1"/>
    <col min="2" max="2" width="26.75390625" style="2" customWidth="1"/>
    <col min="3" max="3" width="18.25390625" style="2" customWidth="1"/>
    <col min="4" max="16384" width="9.125" style="2" customWidth="1"/>
  </cols>
  <sheetData>
    <row r="1" spans="1:2" ht="66" customHeight="1">
      <c r="A1" s="174" t="s">
        <v>100</v>
      </c>
      <c r="B1" s="174"/>
    </row>
    <row r="2" ht="19.5" customHeight="1"/>
    <row r="3" spans="1:2" s="5" customFormat="1" ht="39.75" customHeight="1">
      <c r="A3" s="253" t="s">
        <v>300</v>
      </c>
      <c r="B3" s="253"/>
    </row>
    <row r="4" spans="1:2" ht="15.75">
      <c r="A4" s="1"/>
      <c r="B4" s="1"/>
    </row>
    <row r="5" spans="1:2" ht="30.75" customHeight="1">
      <c r="A5" s="55" t="s">
        <v>6</v>
      </c>
      <c r="B5" s="55" t="s">
        <v>299</v>
      </c>
    </row>
    <row r="6" spans="1:2" ht="41.25" customHeight="1">
      <c r="A6" s="56" t="s">
        <v>7</v>
      </c>
      <c r="B6" s="55" t="s">
        <v>298</v>
      </c>
    </row>
    <row r="7" spans="1:2" ht="36" customHeight="1">
      <c r="A7" s="57" t="s">
        <v>22</v>
      </c>
      <c r="B7" s="55"/>
    </row>
    <row r="8" spans="1:2" ht="27.75" customHeight="1">
      <c r="A8" s="58" t="s">
        <v>23</v>
      </c>
      <c r="B8" s="59">
        <v>14630.69</v>
      </c>
    </row>
    <row r="9" spans="1:2" ht="48" customHeight="1">
      <c r="A9" s="60" t="s">
        <v>75</v>
      </c>
      <c r="B9" s="59">
        <v>14752.95</v>
      </c>
    </row>
    <row r="10" spans="1:2" ht="39" customHeight="1">
      <c r="A10" s="60" t="s">
        <v>76</v>
      </c>
      <c r="B10" s="59">
        <v>15123.81</v>
      </c>
    </row>
    <row r="11" spans="1:2" ht="27.75" customHeight="1">
      <c r="A11" s="56" t="s">
        <v>8</v>
      </c>
      <c r="B11" s="55">
        <v>2019</v>
      </c>
    </row>
    <row r="12" spans="1:2" ht="33.75" customHeight="1">
      <c r="A12" s="56" t="s">
        <v>57</v>
      </c>
      <c r="B12" s="61">
        <v>291042.73</v>
      </c>
    </row>
    <row r="13" spans="1:2" ht="66" customHeight="1">
      <c r="A13" s="62" t="s">
        <v>24</v>
      </c>
      <c r="B13" s="63">
        <v>82239</v>
      </c>
    </row>
    <row r="14" spans="1:2" ht="22.5" customHeight="1">
      <c r="A14" s="56" t="s">
        <v>21</v>
      </c>
      <c r="B14" s="61">
        <v>19729.43</v>
      </c>
    </row>
    <row r="15" spans="1:2" ht="22.5" customHeight="1">
      <c r="A15" s="56" t="s">
        <v>9</v>
      </c>
      <c r="B15" s="55" t="s">
        <v>56</v>
      </c>
    </row>
  </sheetData>
  <sheetProtection/>
  <mergeCells count="2">
    <mergeCell ref="A3:B3"/>
    <mergeCell ref="A1:B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66.625" style="2" customWidth="1"/>
    <col min="2" max="2" width="13.25390625" style="2" customWidth="1"/>
    <col min="3" max="3" width="13.375" style="2" customWidth="1"/>
    <col min="4" max="4" width="12.75390625" style="2" customWidth="1"/>
    <col min="5" max="5" width="12.625" style="2" customWidth="1"/>
    <col min="6" max="6" width="12.75390625" style="2" customWidth="1"/>
    <col min="7" max="16384" width="9.125" style="2" customWidth="1"/>
  </cols>
  <sheetData>
    <row r="1" spans="1:6" ht="55.5" customHeight="1">
      <c r="A1" s="257" t="s">
        <v>100</v>
      </c>
      <c r="B1" s="257"/>
      <c r="C1" s="257"/>
      <c r="D1" s="257"/>
      <c r="E1" s="257"/>
      <c r="F1" s="257"/>
    </row>
    <row r="2" ht="19.5" customHeight="1"/>
    <row r="3" spans="1:6" s="5" customFormat="1" ht="39.75" customHeight="1">
      <c r="A3" s="253" t="s">
        <v>318</v>
      </c>
      <c r="B3" s="253"/>
      <c r="C3" s="253"/>
      <c r="D3" s="253"/>
      <c r="E3" s="253"/>
      <c r="F3" s="253"/>
    </row>
    <row r="4" spans="1:2" ht="15.75">
      <c r="A4" s="1"/>
      <c r="B4" s="1"/>
    </row>
    <row r="5" spans="1:6" ht="30.75" customHeight="1">
      <c r="A5" s="55" t="s">
        <v>6</v>
      </c>
      <c r="B5" s="55" t="s">
        <v>299</v>
      </c>
      <c r="C5" s="55" t="s">
        <v>312</v>
      </c>
      <c r="D5" s="55" t="s">
        <v>313</v>
      </c>
      <c r="E5" s="55" t="s">
        <v>314</v>
      </c>
      <c r="F5" s="55" t="s">
        <v>315</v>
      </c>
    </row>
    <row r="6" spans="1:6" ht="41.25" customHeight="1">
      <c r="A6" s="56" t="s">
        <v>7</v>
      </c>
      <c r="B6" s="254" t="s">
        <v>316</v>
      </c>
      <c r="C6" s="255"/>
      <c r="D6" s="255"/>
      <c r="E6" s="255"/>
      <c r="F6" s="256"/>
    </row>
    <row r="7" spans="1:6" ht="36" customHeight="1">
      <c r="A7" s="57" t="s">
        <v>319</v>
      </c>
      <c r="B7" s="55"/>
      <c r="C7" s="55"/>
      <c r="D7" s="55"/>
      <c r="E7" s="55"/>
      <c r="F7" s="55"/>
    </row>
    <row r="8" spans="1:6" ht="27.75" customHeight="1">
      <c r="A8" s="58" t="s">
        <v>23</v>
      </c>
      <c r="B8" s="59">
        <v>16149.27</v>
      </c>
      <c r="C8" s="59">
        <v>6798.86</v>
      </c>
      <c r="D8" s="59">
        <v>7028.61</v>
      </c>
      <c r="E8" s="59">
        <v>7266.62</v>
      </c>
      <c r="F8" s="59">
        <v>7514.33</v>
      </c>
    </row>
    <row r="9" spans="1:6" ht="48" customHeight="1">
      <c r="A9" s="60" t="s">
        <v>75</v>
      </c>
      <c r="B9" s="59">
        <v>16271.54</v>
      </c>
      <c r="C9" s="59">
        <v>6926.01</v>
      </c>
      <c r="D9" s="59">
        <v>7160.85</v>
      </c>
      <c r="E9" s="59">
        <v>7404.15</v>
      </c>
      <c r="F9" s="59">
        <v>7657.36</v>
      </c>
    </row>
    <row r="10" spans="1:6" ht="39" customHeight="1">
      <c r="A10" s="60" t="s">
        <v>76</v>
      </c>
      <c r="B10" s="59">
        <v>16242.4</v>
      </c>
      <c r="C10" s="59">
        <v>7311.71</v>
      </c>
      <c r="D10" s="59">
        <v>7561.98</v>
      </c>
      <c r="E10" s="59">
        <v>7821.32</v>
      </c>
      <c r="F10" s="59">
        <v>8091.21</v>
      </c>
    </row>
    <row r="11" spans="1:6" ht="27.75" customHeight="1">
      <c r="A11" s="56" t="s">
        <v>8</v>
      </c>
      <c r="B11" s="254" t="s">
        <v>317</v>
      </c>
      <c r="C11" s="255"/>
      <c r="D11" s="255"/>
      <c r="E11" s="255"/>
      <c r="F11" s="256"/>
    </row>
    <row r="12" spans="1:6" ht="33.75" customHeight="1">
      <c r="A12" s="56" t="s">
        <v>57</v>
      </c>
      <c r="B12" s="61">
        <v>321003.5</v>
      </c>
      <c r="C12" s="61">
        <v>136620.7</v>
      </c>
      <c r="D12" s="61">
        <v>141252.9</v>
      </c>
      <c r="E12" s="61">
        <v>146052</v>
      </c>
      <c r="F12" s="61">
        <v>151046.5</v>
      </c>
    </row>
    <row r="13" spans="1:6" ht="66" customHeight="1">
      <c r="A13" s="62" t="s">
        <v>24</v>
      </c>
      <c r="B13" s="63">
        <f>150171.7-77623.4</f>
        <v>72548.30000000002</v>
      </c>
      <c r="C13" s="63"/>
      <c r="D13" s="63"/>
      <c r="E13" s="63"/>
      <c r="F13" s="63"/>
    </row>
    <row r="14" spans="1:6" ht="22.5" customHeight="1">
      <c r="A14" s="56" t="s">
        <v>21</v>
      </c>
      <c r="B14" s="61">
        <v>19729.43</v>
      </c>
      <c r="C14" s="61">
        <v>19729.43</v>
      </c>
      <c r="D14" s="61">
        <v>19729.43</v>
      </c>
      <c r="E14" s="61">
        <v>19729.43</v>
      </c>
      <c r="F14" s="61">
        <v>19729.43</v>
      </c>
    </row>
    <row r="15" spans="1:6" ht="22.5" customHeight="1">
      <c r="A15" s="56" t="s">
        <v>9</v>
      </c>
      <c r="B15" s="55" t="s">
        <v>56</v>
      </c>
      <c r="C15" s="55" t="s">
        <v>56</v>
      </c>
      <c r="D15" s="55" t="s">
        <v>56</v>
      </c>
      <c r="E15" s="55" t="s">
        <v>56</v>
      </c>
      <c r="F15" s="55" t="s">
        <v>56</v>
      </c>
    </row>
  </sheetData>
  <sheetProtection/>
  <mergeCells count="4">
    <mergeCell ref="B6:F6"/>
    <mergeCell ref="B11:F11"/>
    <mergeCell ref="A1:F1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7">
      <selection activeCell="E10" sqref="E10"/>
    </sheetView>
  </sheetViews>
  <sheetFormatPr defaultColWidth="9.00390625" defaultRowHeight="12.75"/>
  <cols>
    <col min="1" max="1" width="4.625" style="25" customWidth="1"/>
    <col min="2" max="2" width="49.25390625" style="26" customWidth="1"/>
    <col min="3" max="3" width="44.875" style="26" customWidth="1"/>
    <col min="4" max="4" width="55.125" style="25" hidden="1" customWidth="1"/>
    <col min="5" max="25" width="55.125" style="25" customWidth="1"/>
    <col min="26" max="16384" width="9.125" style="7" customWidth="1"/>
  </cols>
  <sheetData>
    <row r="1" spans="1:3" ht="67.5" customHeight="1">
      <c r="A1" s="174" t="s">
        <v>100</v>
      </c>
      <c r="B1" s="174"/>
      <c r="C1" s="174"/>
    </row>
    <row r="3" spans="1:25" s="28" customFormat="1" ht="22.5" customHeight="1">
      <c r="A3" s="175" t="s">
        <v>85</v>
      </c>
      <c r="B3" s="175"/>
      <c r="C3" s="17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5" spans="1:3" ht="33">
      <c r="A5" s="29" t="s">
        <v>40</v>
      </c>
      <c r="B5" s="29" t="s">
        <v>41</v>
      </c>
      <c r="C5" s="29" t="s">
        <v>42</v>
      </c>
    </row>
    <row r="6" spans="1:3" ht="66">
      <c r="A6" s="29" t="s">
        <v>58</v>
      </c>
      <c r="B6" s="30" t="s">
        <v>86</v>
      </c>
      <c r="C6" s="30" t="s">
        <v>87</v>
      </c>
    </row>
    <row r="7" spans="1:3" ht="39" customHeight="1">
      <c r="A7" s="29" t="s">
        <v>59</v>
      </c>
      <c r="B7" s="30" t="s">
        <v>89</v>
      </c>
      <c r="C7" s="30" t="s">
        <v>88</v>
      </c>
    </row>
    <row r="8" spans="1:3" ht="81" customHeight="1">
      <c r="A8" s="29" t="s">
        <v>60</v>
      </c>
      <c r="B8" s="30" t="s">
        <v>43</v>
      </c>
      <c r="C8" s="30" t="s">
        <v>44</v>
      </c>
    </row>
    <row r="9" spans="1:3" ht="65.25" customHeight="1">
      <c r="A9" s="29" t="s">
        <v>61</v>
      </c>
      <c r="B9" s="30" t="s">
        <v>90</v>
      </c>
      <c r="C9" s="30" t="s">
        <v>91</v>
      </c>
    </row>
    <row r="10" spans="1:3" ht="61.5" customHeight="1">
      <c r="A10" s="29" t="s">
        <v>62</v>
      </c>
      <c r="B10" s="30" t="s">
        <v>92</v>
      </c>
      <c r="C10" s="30" t="s">
        <v>91</v>
      </c>
    </row>
    <row r="11" spans="1:3" ht="40.5" customHeight="1">
      <c r="A11" s="29" t="s">
        <v>63</v>
      </c>
      <c r="B11" s="30" t="s">
        <v>93</v>
      </c>
      <c r="C11" s="30" t="s">
        <v>94</v>
      </c>
    </row>
    <row r="12" spans="1:3" ht="60" customHeight="1">
      <c r="A12" s="29" t="s">
        <v>101</v>
      </c>
      <c r="B12" s="30" t="s">
        <v>95</v>
      </c>
      <c r="C12" s="47" t="s">
        <v>96</v>
      </c>
    </row>
    <row r="13" spans="1:3" ht="41.25" customHeight="1">
      <c r="A13" s="29" t="s">
        <v>102</v>
      </c>
      <c r="B13" s="30" t="s">
        <v>98</v>
      </c>
      <c r="C13" s="30" t="s">
        <v>97</v>
      </c>
    </row>
    <row r="14" spans="1:3" ht="79.5" customHeight="1">
      <c r="A14" s="29" t="s">
        <v>103</v>
      </c>
      <c r="B14" s="30" t="s">
        <v>45</v>
      </c>
      <c r="C14" s="30" t="s">
        <v>46</v>
      </c>
    </row>
    <row r="15" spans="1:3" ht="27" customHeight="1">
      <c r="A15" s="29" t="s">
        <v>104</v>
      </c>
      <c r="B15" s="30" t="s">
        <v>99</v>
      </c>
      <c r="C15" s="29" t="s">
        <v>47</v>
      </c>
    </row>
    <row r="16" spans="1:4" ht="53.25" customHeight="1">
      <c r="A16" s="29" t="s">
        <v>105</v>
      </c>
      <c r="B16" s="30" t="s">
        <v>48</v>
      </c>
      <c r="C16" s="32">
        <v>3.016</v>
      </c>
      <c r="D16" s="25" t="s">
        <v>83</v>
      </c>
    </row>
    <row r="17" spans="1:4" ht="53.25" customHeight="1">
      <c r="A17" s="29" t="s">
        <v>106</v>
      </c>
      <c r="B17" s="30" t="s">
        <v>49</v>
      </c>
      <c r="C17" s="33">
        <v>2.485</v>
      </c>
      <c r="D17" s="25" t="s">
        <v>82</v>
      </c>
    </row>
    <row r="18" spans="1:3" ht="53.25" customHeight="1">
      <c r="A18" s="29" t="s">
        <v>107</v>
      </c>
      <c r="B18" s="30" t="s">
        <v>50</v>
      </c>
      <c r="C18" s="29" t="s">
        <v>51</v>
      </c>
    </row>
    <row r="19" spans="1:3" ht="53.25" customHeight="1">
      <c r="A19" s="29" t="s">
        <v>108</v>
      </c>
      <c r="B19" s="30" t="s">
        <v>52</v>
      </c>
      <c r="C19" s="29" t="s">
        <v>51</v>
      </c>
    </row>
    <row r="20" spans="1:3" ht="53.25" customHeight="1">
      <c r="A20" s="29" t="s">
        <v>109</v>
      </c>
      <c r="B20" s="30" t="s">
        <v>53</v>
      </c>
      <c r="C20" s="31" t="s">
        <v>54</v>
      </c>
    </row>
    <row r="21" spans="1:3" ht="53.25" customHeight="1">
      <c r="A21" s="29" t="s">
        <v>110</v>
      </c>
      <c r="B21" s="30" t="s">
        <v>55</v>
      </c>
      <c r="C21" s="29">
        <v>1</v>
      </c>
    </row>
  </sheetData>
  <sheetProtection/>
  <mergeCells count="2">
    <mergeCell ref="A1:C1"/>
    <mergeCell ref="A3:C3"/>
  </mergeCells>
  <hyperlinks>
    <hyperlink ref="C12" r:id="rId1" display="www.mmrp.ru&#10;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73">
      <selection activeCell="B34" sqref="B34"/>
    </sheetView>
  </sheetViews>
  <sheetFormatPr defaultColWidth="9.00390625" defaultRowHeight="12.75"/>
  <cols>
    <col min="1" max="1" width="60.00390625" style="1" customWidth="1"/>
    <col min="2" max="2" width="31.625" style="9" customWidth="1"/>
    <col min="3" max="16384" width="9.125" style="1" customWidth="1"/>
  </cols>
  <sheetData>
    <row r="1" spans="1:3" ht="69" customHeight="1">
      <c r="A1" s="174" t="s">
        <v>100</v>
      </c>
      <c r="B1" s="174"/>
      <c r="C1" s="11"/>
    </row>
    <row r="2" spans="1:3" ht="15" customHeight="1">
      <c r="A2" s="48"/>
      <c r="B2" s="48"/>
      <c r="C2" s="48"/>
    </row>
    <row r="3" spans="1:2" ht="18.75" customHeight="1">
      <c r="A3" s="176" t="s">
        <v>111</v>
      </c>
      <c r="B3" s="176"/>
    </row>
    <row r="4" spans="1:2" ht="18.75" customHeight="1">
      <c r="A4" s="35"/>
      <c r="B4" s="35"/>
    </row>
    <row r="5" spans="1:2" ht="38.25">
      <c r="A5" s="12" t="s">
        <v>17</v>
      </c>
      <c r="B5" s="13" t="s">
        <v>64</v>
      </c>
    </row>
    <row r="6" spans="1:2" ht="63.75">
      <c r="A6" s="12" t="s">
        <v>18</v>
      </c>
      <c r="B6" s="46" t="s">
        <v>113</v>
      </c>
    </row>
    <row r="7" spans="1:2" ht="39">
      <c r="A7" s="14" t="s">
        <v>80</v>
      </c>
      <c r="B7" s="15"/>
    </row>
    <row r="8" spans="1:2" ht="15.75">
      <c r="A8" s="14"/>
      <c r="B8" s="15"/>
    </row>
    <row r="9" spans="1:2" ht="15.75">
      <c r="A9" s="16" t="s">
        <v>65</v>
      </c>
      <c r="B9" s="17"/>
    </row>
    <row r="10" spans="1:2" ht="26.25">
      <c r="A10" s="18" t="s">
        <v>34</v>
      </c>
      <c r="B10" s="17"/>
    </row>
    <row r="11" spans="1:2" ht="15.75">
      <c r="A11" s="38" t="s">
        <v>26</v>
      </c>
      <c r="B11" s="39">
        <v>2826.44</v>
      </c>
    </row>
    <row r="12" spans="1:2" ht="15.75">
      <c r="A12" s="40" t="s">
        <v>32</v>
      </c>
      <c r="B12" s="41">
        <v>3293</v>
      </c>
    </row>
    <row r="13" spans="1:2" ht="15.75">
      <c r="A13" s="16" t="s">
        <v>66</v>
      </c>
      <c r="B13" s="20"/>
    </row>
    <row r="14" spans="1:2" ht="26.25">
      <c r="A14" s="18" t="s">
        <v>35</v>
      </c>
      <c r="B14" s="20"/>
    </row>
    <row r="15" spans="1:2" ht="15.75">
      <c r="A15" s="42" t="s">
        <v>29</v>
      </c>
      <c r="B15" s="43">
        <v>3383.32</v>
      </c>
    </row>
    <row r="16" spans="1:2" ht="15.75">
      <c r="A16" s="40" t="s">
        <v>33</v>
      </c>
      <c r="B16" s="44">
        <v>3941.8</v>
      </c>
    </row>
    <row r="17" spans="1:2" ht="15.75">
      <c r="A17" s="19"/>
      <c r="B17" s="20"/>
    </row>
    <row r="18" spans="1:2" ht="15.75">
      <c r="A18" s="16" t="s">
        <v>67</v>
      </c>
      <c r="B18" s="17"/>
    </row>
    <row r="19" spans="1:2" ht="26.25">
      <c r="A19" s="18" t="s">
        <v>34</v>
      </c>
      <c r="B19" s="17"/>
    </row>
    <row r="20" spans="1:2" ht="15.75">
      <c r="A20" s="38" t="s">
        <v>26</v>
      </c>
      <c r="B20" s="39">
        <v>3110.65</v>
      </c>
    </row>
    <row r="21" spans="1:2" ht="15.75">
      <c r="A21" s="40" t="s">
        <v>32</v>
      </c>
      <c r="B21" s="41">
        <v>3080</v>
      </c>
    </row>
    <row r="22" spans="1:2" ht="15.75">
      <c r="A22" s="16" t="s">
        <v>68</v>
      </c>
      <c r="B22" s="20"/>
    </row>
    <row r="23" spans="1:2" ht="26.25">
      <c r="A23" s="18" t="s">
        <v>35</v>
      </c>
      <c r="B23" s="20"/>
    </row>
    <row r="24" spans="1:2" ht="15.75">
      <c r="A24" s="42" t="s">
        <v>29</v>
      </c>
      <c r="B24" s="43">
        <v>3110.65</v>
      </c>
    </row>
    <row r="25" spans="1:2" ht="15.75">
      <c r="A25" s="40" t="s">
        <v>33</v>
      </c>
      <c r="B25" s="44">
        <v>3080</v>
      </c>
    </row>
    <row r="26" spans="1:2" ht="15.75">
      <c r="A26" s="19"/>
      <c r="B26" s="20"/>
    </row>
    <row r="27" spans="1:2" ht="15.75">
      <c r="A27" s="16" t="s">
        <v>69</v>
      </c>
      <c r="B27" s="17"/>
    </row>
    <row r="28" spans="1:2" ht="26.25">
      <c r="A28" s="18" t="s">
        <v>34</v>
      </c>
      <c r="B28" s="17"/>
    </row>
    <row r="29" spans="1:2" ht="15.75">
      <c r="A29" s="38" t="s">
        <v>26</v>
      </c>
      <c r="B29" s="39">
        <v>3110.65</v>
      </c>
    </row>
    <row r="30" spans="1:2" ht="15.75">
      <c r="A30" s="40" t="s">
        <v>32</v>
      </c>
      <c r="B30" s="41">
        <v>3080</v>
      </c>
    </row>
    <row r="31" spans="1:2" ht="15.75">
      <c r="A31" s="16" t="s">
        <v>70</v>
      </c>
      <c r="B31" s="20"/>
    </row>
    <row r="32" spans="1:2" ht="26.25">
      <c r="A32" s="18" t="s">
        <v>35</v>
      </c>
      <c r="B32" s="20"/>
    </row>
    <row r="33" spans="1:2" ht="15.75">
      <c r="A33" s="42" t="s">
        <v>29</v>
      </c>
      <c r="B33" s="43">
        <v>3452.82</v>
      </c>
    </row>
    <row r="34" spans="1:2" ht="15.75">
      <c r="A34" s="40" t="s">
        <v>33</v>
      </c>
      <c r="B34" s="44">
        <v>3418.8</v>
      </c>
    </row>
    <row r="35" spans="1:2" ht="15.75">
      <c r="A35" s="19"/>
      <c r="B35" s="20"/>
    </row>
    <row r="36" spans="1:2" ht="39">
      <c r="A36" s="14" t="s">
        <v>79</v>
      </c>
      <c r="B36" s="20"/>
    </row>
    <row r="37" spans="1:2" ht="15.75">
      <c r="A37" s="16" t="s">
        <v>65</v>
      </c>
      <c r="B37" s="20"/>
    </row>
    <row r="38" spans="1:2" ht="26.25">
      <c r="A38" s="18" t="s">
        <v>34</v>
      </c>
      <c r="B38" s="20"/>
    </row>
    <row r="39" spans="1:2" ht="15.75">
      <c r="A39" s="38" t="s">
        <v>27</v>
      </c>
      <c r="B39" s="43">
        <v>3167.57</v>
      </c>
    </row>
    <row r="40" spans="1:2" ht="15.75">
      <c r="A40" s="16" t="s">
        <v>66</v>
      </c>
      <c r="B40" s="20"/>
    </row>
    <row r="41" spans="1:2" ht="26.25">
      <c r="A41" s="18" t="s">
        <v>36</v>
      </c>
      <c r="B41" s="20"/>
    </row>
    <row r="42" spans="1:2" ht="15.75">
      <c r="A42" s="38" t="s">
        <v>28</v>
      </c>
      <c r="B42" s="43">
        <v>3791.66</v>
      </c>
    </row>
    <row r="43" spans="1:2" ht="15.75">
      <c r="A43" s="19"/>
      <c r="B43" s="20"/>
    </row>
    <row r="44" spans="1:2" ht="15.75">
      <c r="A44" s="16" t="s">
        <v>67</v>
      </c>
      <c r="B44" s="20"/>
    </row>
    <row r="45" spans="1:2" ht="26.25">
      <c r="A45" s="18" t="s">
        <v>34</v>
      </c>
      <c r="B45" s="20"/>
    </row>
    <row r="46" spans="1:2" ht="15.75">
      <c r="A46" s="38" t="s">
        <v>27</v>
      </c>
      <c r="B46" s="43">
        <v>3459.47</v>
      </c>
    </row>
    <row r="47" spans="1:2" ht="15.75">
      <c r="A47" s="16" t="s">
        <v>68</v>
      </c>
      <c r="B47" s="20"/>
    </row>
    <row r="48" spans="1:2" ht="26.25">
      <c r="A48" s="18" t="s">
        <v>36</v>
      </c>
      <c r="B48" s="20"/>
    </row>
    <row r="49" spans="1:2" ht="15.75">
      <c r="A49" s="38" t="s">
        <v>28</v>
      </c>
      <c r="B49" s="43">
        <v>3459.47</v>
      </c>
    </row>
    <row r="50" spans="1:2" ht="15.75">
      <c r="A50" s="19"/>
      <c r="B50" s="20"/>
    </row>
    <row r="51" spans="1:2" ht="15.75">
      <c r="A51" s="16" t="s">
        <v>69</v>
      </c>
      <c r="B51" s="20"/>
    </row>
    <row r="52" spans="1:2" ht="26.25">
      <c r="A52" s="18" t="s">
        <v>34</v>
      </c>
      <c r="B52" s="20"/>
    </row>
    <row r="53" spans="1:2" ht="15.75">
      <c r="A53" s="38" t="s">
        <v>27</v>
      </c>
      <c r="B53" s="43">
        <v>3459.47</v>
      </c>
    </row>
    <row r="54" spans="1:2" ht="15.75">
      <c r="A54" s="16" t="s">
        <v>70</v>
      </c>
      <c r="B54" s="20"/>
    </row>
    <row r="55" spans="1:2" ht="26.25">
      <c r="A55" s="18" t="s">
        <v>36</v>
      </c>
      <c r="B55" s="20"/>
    </row>
    <row r="56" spans="1:2" ht="15.75">
      <c r="A56" s="38" t="s">
        <v>28</v>
      </c>
      <c r="B56" s="43">
        <v>3840.01</v>
      </c>
    </row>
    <row r="57" spans="1:2" ht="15.75">
      <c r="A57" s="19"/>
      <c r="B57" s="20"/>
    </row>
    <row r="58" spans="1:2" ht="26.25">
      <c r="A58" s="14" t="s">
        <v>81</v>
      </c>
      <c r="B58" s="20"/>
    </row>
    <row r="59" spans="1:2" ht="15.75">
      <c r="A59" s="16" t="s">
        <v>65</v>
      </c>
      <c r="B59" s="20"/>
    </row>
    <row r="60" spans="1:2" ht="26.25">
      <c r="A60" s="18" t="s">
        <v>37</v>
      </c>
      <c r="B60" s="20"/>
    </row>
    <row r="61" spans="1:2" ht="15.75">
      <c r="A61" s="42" t="s">
        <v>30</v>
      </c>
      <c r="B61" s="45">
        <v>3211.52</v>
      </c>
    </row>
    <row r="62" spans="1:2" ht="15.75">
      <c r="A62" s="16" t="s">
        <v>66</v>
      </c>
      <c r="B62" s="23"/>
    </row>
    <row r="63" spans="1:2" ht="26.25">
      <c r="A63" s="18" t="s">
        <v>37</v>
      </c>
      <c r="B63" s="23"/>
    </row>
    <row r="64" spans="1:2" ht="15.75">
      <c r="A64" s="42" t="s">
        <v>31</v>
      </c>
      <c r="B64" s="45">
        <v>3452.37</v>
      </c>
    </row>
    <row r="65" spans="1:2" ht="15.75">
      <c r="A65" s="36"/>
      <c r="B65" s="37"/>
    </row>
    <row r="66" spans="1:2" ht="15.75">
      <c r="A66" s="16" t="s">
        <v>67</v>
      </c>
      <c r="B66" s="20"/>
    </row>
    <row r="67" spans="1:2" ht="26.25">
      <c r="A67" s="18" t="s">
        <v>37</v>
      </c>
      <c r="B67" s="20"/>
    </row>
    <row r="68" spans="1:2" ht="15.75">
      <c r="A68" s="42" t="s">
        <v>30</v>
      </c>
      <c r="B68" s="45">
        <v>3452.37</v>
      </c>
    </row>
    <row r="69" spans="1:2" ht="15.75">
      <c r="A69" s="16" t="s">
        <v>68</v>
      </c>
      <c r="B69" s="23"/>
    </row>
    <row r="70" spans="1:2" ht="26.25">
      <c r="A70" s="18" t="s">
        <v>37</v>
      </c>
      <c r="B70" s="23"/>
    </row>
    <row r="71" spans="1:2" ht="15.75">
      <c r="A71" s="42" t="s">
        <v>31</v>
      </c>
      <c r="B71" s="45">
        <v>3452.37</v>
      </c>
    </row>
    <row r="72" spans="1:2" ht="15.75">
      <c r="A72" s="36"/>
      <c r="B72" s="37"/>
    </row>
    <row r="73" spans="1:2" ht="15.75">
      <c r="A73" s="16" t="s">
        <v>69</v>
      </c>
      <c r="B73" s="20"/>
    </row>
    <row r="74" spans="1:2" ht="26.25">
      <c r="A74" s="18" t="s">
        <v>37</v>
      </c>
      <c r="B74" s="20"/>
    </row>
    <row r="75" spans="1:2" ht="15.75">
      <c r="A75" s="42" t="s">
        <v>30</v>
      </c>
      <c r="B75" s="45">
        <v>3452.37</v>
      </c>
    </row>
    <row r="76" spans="1:2" ht="15.75">
      <c r="A76" s="16" t="s">
        <v>70</v>
      </c>
      <c r="B76" s="23"/>
    </row>
    <row r="77" spans="1:2" ht="26.25">
      <c r="A77" s="18" t="s">
        <v>37</v>
      </c>
      <c r="B77" s="23"/>
    </row>
    <row r="78" spans="1:2" ht="15.75">
      <c r="A78" s="42" t="s">
        <v>31</v>
      </c>
      <c r="B78" s="45">
        <v>3452.37</v>
      </c>
    </row>
    <row r="79" spans="1:2" ht="26.25">
      <c r="A79" s="36" t="s">
        <v>16</v>
      </c>
      <c r="B79" s="37"/>
    </row>
    <row r="80" spans="1:2" ht="38.25">
      <c r="A80" s="12" t="s">
        <v>19</v>
      </c>
      <c r="B80" s="21" t="s">
        <v>84</v>
      </c>
    </row>
    <row r="81" spans="1:2" ht="51">
      <c r="A81" s="12" t="s">
        <v>20</v>
      </c>
      <c r="B81" s="34" t="s">
        <v>112</v>
      </c>
    </row>
    <row r="82" spans="1:2" ht="15.75">
      <c r="A82" s="22" t="s">
        <v>25</v>
      </c>
      <c r="B82" s="10"/>
    </row>
    <row r="83" spans="1:2" ht="48.75" customHeight="1">
      <c r="A83" s="177" t="s">
        <v>78</v>
      </c>
      <c r="B83" s="177"/>
    </row>
    <row r="84" spans="1:2" ht="55.5" customHeight="1">
      <c r="A84" s="178" t="s">
        <v>71</v>
      </c>
      <c r="B84" s="179"/>
    </row>
  </sheetData>
  <sheetProtection/>
  <mergeCells count="4">
    <mergeCell ref="A1:B1"/>
    <mergeCell ref="A3:B3"/>
    <mergeCell ref="A83:B83"/>
    <mergeCell ref="A84:B8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75390625" style="139" customWidth="1"/>
    <col min="2" max="2" width="11.75390625" style="140" customWidth="1"/>
    <col min="3" max="3" width="53.875" style="141" customWidth="1"/>
    <col min="4" max="4" width="12.375" style="139" customWidth="1"/>
    <col min="5" max="6" width="16.375" style="10" customWidth="1"/>
    <col min="7" max="7" width="14.875" style="96" customWidth="1"/>
    <col min="8" max="8" width="9.75390625" style="97" bestFit="1" customWidth="1"/>
    <col min="9" max="9" width="13.875" style="97" customWidth="1"/>
    <col min="10" max="16384" width="9.125" style="7" customWidth="1"/>
  </cols>
  <sheetData>
    <row r="1" spans="1:5" ht="53.25" customHeight="1">
      <c r="A1" s="174" t="s">
        <v>100</v>
      </c>
      <c r="B1" s="174"/>
      <c r="C1" s="174"/>
      <c r="D1" s="174"/>
      <c r="E1" s="174"/>
    </row>
    <row r="2" spans="1:2" ht="15.75">
      <c r="A2" s="48"/>
      <c r="B2" s="48"/>
    </row>
    <row r="3" spans="1:4" ht="41.25" customHeight="1">
      <c r="A3" s="180" t="s">
        <v>262</v>
      </c>
      <c r="B3" s="180"/>
      <c r="C3" s="180"/>
      <c r="D3" s="180"/>
    </row>
    <row r="4" spans="1:5" ht="14.25" customHeight="1">
      <c r="A4" s="181"/>
      <c r="B4" s="182"/>
      <c r="C4" s="182"/>
      <c r="D4" s="183"/>
      <c r="E4" s="144"/>
    </row>
    <row r="5" spans="1:6" ht="48" customHeight="1">
      <c r="A5" s="98" t="s">
        <v>133</v>
      </c>
      <c r="B5" s="184" t="s">
        <v>134</v>
      </c>
      <c r="C5" s="184"/>
      <c r="D5" s="98" t="s">
        <v>135</v>
      </c>
      <c r="E5" s="98" t="s">
        <v>121</v>
      </c>
      <c r="F5" s="99"/>
    </row>
    <row r="6" spans="1:9" s="102" customFormat="1" ht="15.75" customHeight="1">
      <c r="A6" s="98">
        <v>1</v>
      </c>
      <c r="B6" s="184">
        <v>2</v>
      </c>
      <c r="C6" s="184"/>
      <c r="D6" s="98">
        <v>3</v>
      </c>
      <c r="E6" s="98">
        <v>4</v>
      </c>
      <c r="F6" s="99"/>
      <c r="G6" s="100"/>
      <c r="H6" s="101"/>
      <c r="I6" s="101"/>
    </row>
    <row r="7" spans="1:9" s="109" customFormat="1" ht="63.75" customHeight="1">
      <c r="A7" s="103">
        <v>1</v>
      </c>
      <c r="B7" s="185" t="s">
        <v>136</v>
      </c>
      <c r="C7" s="186"/>
      <c r="D7" s="104" t="s">
        <v>137</v>
      </c>
      <c r="E7" s="105" t="s">
        <v>138</v>
      </c>
      <c r="F7" s="106"/>
      <c r="G7" s="107"/>
      <c r="H7" s="108"/>
      <c r="I7" s="108"/>
    </row>
    <row r="8" spans="1:9" s="113" customFormat="1" ht="21" customHeight="1">
      <c r="A8" s="110" t="s">
        <v>139</v>
      </c>
      <c r="B8" s="187" t="s">
        <v>140</v>
      </c>
      <c r="C8" s="187"/>
      <c r="D8" s="110" t="s">
        <v>141</v>
      </c>
      <c r="E8" s="111">
        <v>93758.58422</v>
      </c>
      <c r="F8" s="112"/>
      <c r="G8" s="96"/>
      <c r="H8" s="97"/>
      <c r="I8" s="97"/>
    </row>
    <row r="9" spans="1:6" ht="31.5" customHeight="1">
      <c r="A9" s="98" t="s">
        <v>142</v>
      </c>
      <c r="B9" s="188" t="s">
        <v>143</v>
      </c>
      <c r="C9" s="188"/>
      <c r="D9" s="98" t="s">
        <v>141</v>
      </c>
      <c r="E9" s="115">
        <v>160769.3278</v>
      </c>
      <c r="F9" s="112"/>
    </row>
    <row r="10" spans="1:6" ht="27" customHeight="1">
      <c r="A10" s="98" t="s">
        <v>144</v>
      </c>
      <c r="B10" s="188" t="s">
        <v>145</v>
      </c>
      <c r="C10" s="188"/>
      <c r="D10" s="98" t="s">
        <v>141</v>
      </c>
      <c r="E10" s="116" t="s">
        <v>146</v>
      </c>
      <c r="F10" s="117"/>
    </row>
    <row r="11" spans="1:6" ht="21" customHeight="1">
      <c r="A11" s="98" t="s">
        <v>147</v>
      </c>
      <c r="B11" s="188" t="s">
        <v>148</v>
      </c>
      <c r="C11" s="188"/>
      <c r="D11" s="98" t="s">
        <v>141</v>
      </c>
      <c r="E11" s="118">
        <v>74959.85332</v>
      </c>
      <c r="F11" s="119"/>
    </row>
    <row r="12" spans="1:6" ht="18" customHeight="1">
      <c r="A12" s="184" t="s">
        <v>149</v>
      </c>
      <c r="B12" s="189" t="s">
        <v>150</v>
      </c>
      <c r="C12" s="114" t="s">
        <v>151</v>
      </c>
      <c r="D12" s="98" t="s">
        <v>141</v>
      </c>
      <c r="E12" s="118">
        <f>E11</f>
        <v>74959.85332</v>
      </c>
      <c r="F12" s="119"/>
    </row>
    <row r="13" spans="1:6" ht="18" customHeight="1">
      <c r="A13" s="184"/>
      <c r="B13" s="189"/>
      <c r="C13" s="114" t="s">
        <v>152</v>
      </c>
      <c r="D13" s="98" t="s">
        <v>153</v>
      </c>
      <c r="E13" s="120">
        <v>6.257</v>
      </c>
      <c r="F13" s="121"/>
    </row>
    <row r="14" spans="1:6" ht="37.5" customHeight="1">
      <c r="A14" s="184"/>
      <c r="B14" s="189"/>
      <c r="C14" s="114" t="s">
        <v>154</v>
      </c>
      <c r="D14" s="98" t="s">
        <v>141</v>
      </c>
      <c r="E14" s="120">
        <f>E12/E13/1000</f>
        <v>11.980158753396196</v>
      </c>
      <c r="F14" s="121"/>
    </row>
    <row r="15" spans="1:6" ht="71.25" customHeight="1">
      <c r="A15" s="184"/>
      <c r="B15" s="189"/>
      <c r="C15" s="114" t="s">
        <v>155</v>
      </c>
      <c r="D15" s="98" t="s">
        <v>156</v>
      </c>
      <c r="E15" s="122" t="s">
        <v>157</v>
      </c>
      <c r="F15" s="123"/>
    </row>
    <row r="16" spans="1:6" ht="18.75" customHeight="1">
      <c r="A16" s="184" t="s">
        <v>158</v>
      </c>
      <c r="B16" s="189" t="s">
        <v>159</v>
      </c>
      <c r="C16" s="114" t="s">
        <v>151</v>
      </c>
      <c r="D16" s="98" t="s">
        <v>141</v>
      </c>
      <c r="E16" s="124"/>
      <c r="F16" s="125"/>
    </row>
    <row r="17" spans="1:6" ht="18.75" customHeight="1">
      <c r="A17" s="184"/>
      <c r="B17" s="189"/>
      <c r="C17" s="114" t="s">
        <v>152</v>
      </c>
      <c r="D17" s="98" t="s">
        <v>160</v>
      </c>
      <c r="E17" s="124"/>
      <c r="F17" s="125"/>
    </row>
    <row r="18" spans="1:6" ht="27" customHeight="1">
      <c r="A18" s="184"/>
      <c r="B18" s="189"/>
      <c r="C18" s="114" t="s">
        <v>154</v>
      </c>
      <c r="D18" s="98" t="s">
        <v>141</v>
      </c>
      <c r="E18" s="124"/>
      <c r="F18" s="125"/>
    </row>
    <row r="19" spans="1:6" ht="18.75" customHeight="1">
      <c r="A19" s="184"/>
      <c r="B19" s="189"/>
      <c r="C19" s="114" t="s">
        <v>155</v>
      </c>
      <c r="D19" s="98" t="s">
        <v>156</v>
      </c>
      <c r="E19" s="124"/>
      <c r="F19" s="125"/>
    </row>
    <row r="20" spans="1:6" ht="18.75" customHeight="1">
      <c r="A20" s="184" t="s">
        <v>161</v>
      </c>
      <c r="B20" s="189" t="s">
        <v>162</v>
      </c>
      <c r="C20" s="114" t="s">
        <v>151</v>
      </c>
      <c r="D20" s="98" t="s">
        <v>141</v>
      </c>
      <c r="E20" s="124"/>
      <c r="F20" s="125"/>
    </row>
    <row r="21" spans="1:6" ht="18.75" customHeight="1">
      <c r="A21" s="184"/>
      <c r="B21" s="189"/>
      <c r="C21" s="114" t="s">
        <v>152</v>
      </c>
      <c r="D21" s="98" t="s">
        <v>163</v>
      </c>
      <c r="E21" s="124"/>
      <c r="F21" s="125"/>
    </row>
    <row r="22" spans="1:6" ht="32.25" customHeight="1">
      <c r="A22" s="184"/>
      <c r="B22" s="189"/>
      <c r="C22" s="114" t="s">
        <v>154</v>
      </c>
      <c r="D22" s="98" t="s">
        <v>141</v>
      </c>
      <c r="E22" s="124"/>
      <c r="F22" s="125"/>
    </row>
    <row r="23" spans="1:6" ht="33.75" customHeight="1">
      <c r="A23" s="184"/>
      <c r="B23" s="189"/>
      <c r="C23" s="114" t="s">
        <v>155</v>
      </c>
      <c r="D23" s="98" t="s">
        <v>156</v>
      </c>
      <c r="E23" s="126"/>
      <c r="F23" s="127"/>
    </row>
    <row r="24" spans="1:6" ht="36" customHeight="1">
      <c r="A24" s="98" t="s">
        <v>164</v>
      </c>
      <c r="B24" s="188" t="s">
        <v>165</v>
      </c>
      <c r="C24" s="188"/>
      <c r="D24" s="98" t="s">
        <v>141</v>
      </c>
      <c r="E24" s="118">
        <f>(4541.27465+1283.36104)</f>
        <v>5824.63569</v>
      </c>
      <c r="F24" s="119"/>
    </row>
    <row r="25" spans="1:6" ht="21" customHeight="1">
      <c r="A25" s="98" t="s">
        <v>166</v>
      </c>
      <c r="B25" s="188" t="s">
        <v>167</v>
      </c>
      <c r="C25" s="188"/>
      <c r="D25" s="98" t="s">
        <v>168</v>
      </c>
      <c r="E25" s="120">
        <f>E24/E26</f>
        <v>2.5486577688078857</v>
      </c>
      <c r="F25" s="121"/>
    </row>
    <row r="26" spans="1:6" ht="20.25" customHeight="1">
      <c r="A26" s="98" t="s">
        <v>169</v>
      </c>
      <c r="B26" s="188" t="s">
        <v>170</v>
      </c>
      <c r="C26" s="188"/>
      <c r="D26" s="98" t="s">
        <v>171</v>
      </c>
      <c r="E26" s="118">
        <f>(1778.0033+507.3705)</f>
        <v>2285.3738000000003</v>
      </c>
      <c r="F26" s="119"/>
    </row>
    <row r="27" spans="1:6" ht="30" customHeight="1">
      <c r="A27" s="98" t="s">
        <v>172</v>
      </c>
      <c r="B27" s="188" t="s">
        <v>173</v>
      </c>
      <c r="C27" s="188"/>
      <c r="D27" s="98" t="s">
        <v>141</v>
      </c>
      <c r="E27" s="115">
        <v>2274.01234</v>
      </c>
      <c r="F27" s="112"/>
    </row>
    <row r="28" spans="1:6" ht="21" customHeight="1">
      <c r="A28" s="98" t="s">
        <v>174</v>
      </c>
      <c r="B28" s="188" t="s">
        <v>175</v>
      </c>
      <c r="C28" s="188"/>
      <c r="D28" s="98" t="s">
        <v>141</v>
      </c>
      <c r="E28" s="115" t="s">
        <v>146</v>
      </c>
      <c r="F28" s="112"/>
    </row>
    <row r="29" spans="1:6" ht="21" customHeight="1">
      <c r="A29" s="98" t="s">
        <v>176</v>
      </c>
      <c r="B29" s="188" t="s">
        <v>177</v>
      </c>
      <c r="C29" s="188"/>
      <c r="D29" s="98" t="s">
        <v>141</v>
      </c>
      <c r="E29" s="115">
        <v>20221.59057</v>
      </c>
      <c r="F29" s="112"/>
    </row>
    <row r="30" spans="1:6" ht="36.75" customHeight="1">
      <c r="A30" s="98" t="s">
        <v>178</v>
      </c>
      <c r="B30" s="188" t="s">
        <v>179</v>
      </c>
      <c r="C30" s="188"/>
      <c r="D30" s="98" t="s">
        <v>141</v>
      </c>
      <c r="E30" s="115">
        <v>6094.49298</v>
      </c>
      <c r="F30" s="112"/>
    </row>
    <row r="31" spans="1:6" ht="36" customHeight="1">
      <c r="A31" s="98" t="s">
        <v>180</v>
      </c>
      <c r="B31" s="188" t="s">
        <v>266</v>
      </c>
      <c r="C31" s="188"/>
      <c r="D31" s="98" t="s">
        <v>141</v>
      </c>
      <c r="E31" s="115" t="s">
        <v>146</v>
      </c>
      <c r="F31" s="112"/>
    </row>
    <row r="32" spans="1:6" ht="30.75" customHeight="1">
      <c r="A32" s="98" t="s">
        <v>181</v>
      </c>
      <c r="B32" s="188" t="s">
        <v>267</v>
      </c>
      <c r="C32" s="188"/>
      <c r="D32" s="98" t="s">
        <v>141</v>
      </c>
      <c r="E32" s="115" t="s">
        <v>146</v>
      </c>
      <c r="F32" s="112"/>
    </row>
    <row r="33" spans="1:6" ht="18" customHeight="1">
      <c r="A33" s="98" t="s">
        <v>182</v>
      </c>
      <c r="B33" s="188" t="s">
        <v>183</v>
      </c>
      <c r="C33" s="188"/>
      <c r="D33" s="98" t="s">
        <v>141</v>
      </c>
      <c r="E33" s="115">
        <v>1761.17336</v>
      </c>
      <c r="F33" s="112"/>
    </row>
    <row r="34" spans="1:6" ht="28.5" customHeight="1">
      <c r="A34" s="98" t="s">
        <v>184</v>
      </c>
      <c r="B34" s="188" t="s">
        <v>185</v>
      </c>
      <c r="C34" s="188"/>
      <c r="D34" s="98" t="s">
        <v>141</v>
      </c>
      <c r="E34" s="115" t="s">
        <v>146</v>
      </c>
      <c r="F34" s="112"/>
    </row>
    <row r="35" spans="1:9" s="2" customFormat="1" ht="23.25" customHeight="1">
      <c r="A35" s="128" t="s">
        <v>186</v>
      </c>
      <c r="B35" s="190" t="s">
        <v>187</v>
      </c>
      <c r="C35" s="190"/>
      <c r="D35" s="114" t="s">
        <v>141</v>
      </c>
      <c r="E35" s="115">
        <f>5450.61999+2918.25564+530.27+40.15</f>
        <v>8939.29563</v>
      </c>
      <c r="F35" s="112"/>
      <c r="G35" s="129"/>
      <c r="H35" s="130"/>
      <c r="I35" s="130"/>
    </row>
    <row r="36" spans="1:9" s="2" customFormat="1" ht="18.75" customHeight="1">
      <c r="A36" s="128" t="s">
        <v>188</v>
      </c>
      <c r="B36" s="190" t="s">
        <v>189</v>
      </c>
      <c r="C36" s="190"/>
      <c r="D36" s="114" t="s">
        <v>141</v>
      </c>
      <c r="E36" s="115"/>
      <c r="F36" s="112"/>
      <c r="G36" s="129"/>
      <c r="H36" s="130"/>
      <c r="I36" s="130"/>
    </row>
    <row r="37" spans="1:6" ht="25.5" customHeight="1">
      <c r="A37" s="131" t="s">
        <v>190</v>
      </c>
      <c r="B37" s="190" t="s">
        <v>191</v>
      </c>
      <c r="C37" s="190"/>
      <c r="D37" s="98" t="s">
        <v>141</v>
      </c>
      <c r="E37" s="115">
        <v>24378.42473</v>
      </c>
      <c r="F37" s="112"/>
    </row>
    <row r="38" spans="1:6" ht="25.5" customHeight="1">
      <c r="A38" s="131" t="s">
        <v>192</v>
      </c>
      <c r="B38" s="190" t="s">
        <v>189</v>
      </c>
      <c r="C38" s="190"/>
      <c r="D38" s="98" t="s">
        <v>141</v>
      </c>
      <c r="E38" s="115" t="s">
        <v>146</v>
      </c>
      <c r="F38" s="112"/>
    </row>
    <row r="39" spans="1:6" ht="33" customHeight="1">
      <c r="A39" s="131" t="s">
        <v>193</v>
      </c>
      <c r="B39" s="190" t="s">
        <v>194</v>
      </c>
      <c r="C39" s="190"/>
      <c r="D39" s="98" t="s">
        <v>141</v>
      </c>
      <c r="E39" s="115">
        <v>5053.18011</v>
      </c>
      <c r="F39" s="112"/>
    </row>
    <row r="40" spans="1:6" ht="33" customHeight="1">
      <c r="A40" s="131" t="s">
        <v>195</v>
      </c>
      <c r="B40" s="190" t="s">
        <v>196</v>
      </c>
      <c r="C40" s="190"/>
      <c r="D40" s="98" t="s">
        <v>141</v>
      </c>
      <c r="E40" s="115">
        <f>10448.64349+5.895+20.22871+371.69128+35.63862+311.22036+69.34619</f>
        <v>11262.66365</v>
      </c>
      <c r="F40" s="112"/>
    </row>
    <row r="41" spans="1:6" ht="30" customHeight="1">
      <c r="A41" s="131" t="s">
        <v>197</v>
      </c>
      <c r="B41" s="190" t="s">
        <v>198</v>
      </c>
      <c r="C41" s="190"/>
      <c r="D41" s="98" t="s">
        <v>141</v>
      </c>
      <c r="E41" s="115" t="s">
        <v>56</v>
      </c>
      <c r="F41" s="112"/>
    </row>
    <row r="42" spans="1:6" ht="51" customHeight="1">
      <c r="A42" s="131" t="s">
        <v>199</v>
      </c>
      <c r="B42" s="190" t="s">
        <v>200</v>
      </c>
      <c r="C42" s="190"/>
      <c r="D42" s="98" t="s">
        <v>141</v>
      </c>
      <c r="E42" s="115" t="s">
        <v>56</v>
      </c>
      <c r="F42" s="112"/>
    </row>
    <row r="43" spans="1:9" s="113" customFormat="1" ht="63.75" customHeight="1">
      <c r="A43" s="132" t="s">
        <v>201</v>
      </c>
      <c r="B43" s="191" t="s">
        <v>202</v>
      </c>
      <c r="C43" s="191"/>
      <c r="D43" s="110" t="s">
        <v>141</v>
      </c>
      <c r="E43" s="149" t="s">
        <v>265</v>
      </c>
      <c r="F43" s="133"/>
      <c r="G43" s="96"/>
      <c r="H43" s="97"/>
      <c r="I43" s="97"/>
    </row>
    <row r="44" spans="1:9" s="113" customFormat="1" ht="30" customHeight="1">
      <c r="A44" s="132" t="s">
        <v>203</v>
      </c>
      <c r="B44" s="191" t="s">
        <v>204</v>
      </c>
      <c r="C44" s="191"/>
      <c r="D44" s="110" t="s">
        <v>141</v>
      </c>
      <c r="E44" s="115">
        <v>31940</v>
      </c>
      <c r="F44" s="112"/>
      <c r="G44" s="96"/>
      <c r="H44" s="97"/>
      <c r="I44" s="97"/>
    </row>
    <row r="45" spans="1:9" s="113" customFormat="1" ht="30" customHeight="1">
      <c r="A45" s="132" t="s">
        <v>205</v>
      </c>
      <c r="B45" s="191" t="s">
        <v>206</v>
      </c>
      <c r="C45" s="191"/>
      <c r="D45" s="110" t="s">
        <v>141</v>
      </c>
      <c r="E45" s="111" t="s">
        <v>146</v>
      </c>
      <c r="F45" s="112"/>
      <c r="G45" s="96"/>
      <c r="H45" s="97"/>
      <c r="I45" s="97"/>
    </row>
    <row r="46" spans="1:6" ht="30" customHeight="1">
      <c r="A46" s="131" t="s">
        <v>207</v>
      </c>
      <c r="B46" s="190" t="s">
        <v>208</v>
      </c>
      <c r="C46" s="190"/>
      <c r="D46" s="98" t="s">
        <v>141</v>
      </c>
      <c r="E46" s="115">
        <f>E8-E9</f>
        <v>-67010.74358</v>
      </c>
      <c r="F46" s="112"/>
    </row>
    <row r="47" spans="1:6" ht="64.5" customHeight="1">
      <c r="A47" s="131" t="s">
        <v>209</v>
      </c>
      <c r="B47" s="190" t="s">
        <v>210</v>
      </c>
      <c r="C47" s="190"/>
      <c r="D47" s="98" t="s">
        <v>141</v>
      </c>
      <c r="E47" s="116" t="s">
        <v>146</v>
      </c>
      <c r="F47" s="117"/>
    </row>
    <row r="48" spans="1:6" ht="21.75" customHeight="1">
      <c r="A48" s="131" t="s">
        <v>211</v>
      </c>
      <c r="B48" s="190" t="s">
        <v>212</v>
      </c>
      <c r="C48" s="190"/>
      <c r="D48" s="134" t="s">
        <v>213</v>
      </c>
      <c r="E48" s="135">
        <v>140</v>
      </c>
      <c r="F48" s="136"/>
    </row>
    <row r="49" spans="1:6" ht="21.75" customHeight="1">
      <c r="A49" s="131" t="s">
        <v>214</v>
      </c>
      <c r="B49" s="190" t="s">
        <v>215</v>
      </c>
      <c r="C49" s="190"/>
      <c r="D49" s="134" t="s">
        <v>213</v>
      </c>
      <c r="E49" s="138">
        <v>10.975</v>
      </c>
      <c r="F49" s="137"/>
    </row>
    <row r="50" spans="1:6" ht="40.5" customHeight="1">
      <c r="A50" s="131" t="s">
        <v>216</v>
      </c>
      <c r="B50" s="190" t="s">
        <v>217</v>
      </c>
      <c r="C50" s="190"/>
      <c r="D50" s="134" t="s">
        <v>218</v>
      </c>
      <c r="E50" s="120">
        <v>59.539</v>
      </c>
      <c r="F50" s="121"/>
    </row>
    <row r="51" spans="1:6" ht="39" customHeight="1">
      <c r="A51" s="131" t="s">
        <v>219</v>
      </c>
      <c r="B51" s="190" t="s">
        <v>220</v>
      </c>
      <c r="C51" s="190"/>
      <c r="D51" s="134" t="s">
        <v>218</v>
      </c>
      <c r="E51" s="145">
        <v>0</v>
      </c>
      <c r="F51" s="117"/>
    </row>
    <row r="52" spans="1:6" ht="26.25" customHeight="1">
      <c r="A52" s="131" t="s">
        <v>221</v>
      </c>
      <c r="B52" s="192" t="s">
        <v>263</v>
      </c>
      <c r="C52" s="192"/>
      <c r="D52" s="134" t="s">
        <v>218</v>
      </c>
      <c r="E52" s="120">
        <v>30.50084</v>
      </c>
      <c r="F52" s="121"/>
    </row>
    <row r="53" spans="1:6" ht="21" customHeight="1">
      <c r="A53" s="131" t="s">
        <v>222</v>
      </c>
      <c r="B53" s="190" t="s">
        <v>223</v>
      </c>
      <c r="C53" s="190"/>
      <c r="D53" s="134" t="s">
        <v>218</v>
      </c>
      <c r="E53" s="138">
        <f>7.54832+2.44434</f>
        <v>9.99266</v>
      </c>
      <c r="F53" s="121"/>
    </row>
    <row r="54" spans="1:6" ht="21" customHeight="1">
      <c r="A54" s="131" t="s">
        <v>224</v>
      </c>
      <c r="B54" s="190" t="s">
        <v>225</v>
      </c>
      <c r="C54" s="190"/>
      <c r="D54" s="134" t="s">
        <v>218</v>
      </c>
      <c r="E54" s="138">
        <f>9.9778+10.53038</f>
        <v>20.50818</v>
      </c>
      <c r="F54" s="121"/>
    </row>
    <row r="55" spans="1:6" ht="33" customHeight="1">
      <c r="A55" s="131" t="s">
        <v>226</v>
      </c>
      <c r="B55" s="190" t="s">
        <v>227</v>
      </c>
      <c r="C55" s="190"/>
      <c r="D55" s="134" t="s">
        <v>264</v>
      </c>
      <c r="E55" s="147">
        <v>2543</v>
      </c>
      <c r="F55" s="121"/>
    </row>
    <row r="56" spans="1:6" ht="21" customHeight="1">
      <c r="A56" s="131" t="s">
        <v>228</v>
      </c>
      <c r="B56" s="192" t="s">
        <v>229</v>
      </c>
      <c r="C56" s="192"/>
      <c r="D56" s="134" t="s">
        <v>218</v>
      </c>
      <c r="E56" s="120">
        <v>19.04516</v>
      </c>
      <c r="F56" s="121"/>
    </row>
    <row r="57" spans="1:6" ht="30" customHeight="1">
      <c r="A57" s="131" t="s">
        <v>230</v>
      </c>
      <c r="B57" s="193" t="s">
        <v>231</v>
      </c>
      <c r="C57" s="193"/>
      <c r="D57" s="134" t="s">
        <v>232</v>
      </c>
      <c r="E57" s="146">
        <v>59</v>
      </c>
      <c r="F57" s="136"/>
    </row>
    <row r="58" spans="1:9" ht="40.5" customHeight="1">
      <c r="A58" s="131" t="s">
        <v>233</v>
      </c>
      <c r="B58" s="192" t="s">
        <v>234</v>
      </c>
      <c r="C58" s="192"/>
      <c r="D58" s="134" t="s">
        <v>232</v>
      </c>
      <c r="E58" s="116" t="s">
        <v>146</v>
      </c>
      <c r="F58" s="117"/>
      <c r="H58" s="97">
        <v>16.68</v>
      </c>
      <c r="I58" s="97">
        <f>G58*H58</f>
        <v>0</v>
      </c>
    </row>
    <row r="59" spans="1:9" ht="35.25" customHeight="1">
      <c r="A59" s="131" t="s">
        <v>235</v>
      </c>
      <c r="B59" s="192" t="s">
        <v>236</v>
      </c>
      <c r="C59" s="192"/>
      <c r="D59" s="134" t="s">
        <v>237</v>
      </c>
      <c r="E59" s="138">
        <f>(E13*1.37)/49.546</f>
        <v>0.1730127558228717</v>
      </c>
      <c r="F59" s="117"/>
      <c r="H59" s="97">
        <v>16.68</v>
      </c>
      <c r="I59" s="97">
        <f aca="true" t="shared" si="0" ref="I59:I69">G59*H59</f>
        <v>0</v>
      </c>
    </row>
    <row r="60" spans="1:9" ht="35.25" customHeight="1">
      <c r="A60" s="131" t="s">
        <v>238</v>
      </c>
      <c r="B60" s="192" t="s">
        <v>239</v>
      </c>
      <c r="C60" s="192"/>
      <c r="D60" s="134" t="s">
        <v>240</v>
      </c>
      <c r="E60" s="138">
        <f>(1778.0033+507.3705)/49.546</f>
        <v>46.12630282969362</v>
      </c>
      <c r="F60" s="117"/>
      <c r="H60" s="97">
        <v>16.68</v>
      </c>
      <c r="I60" s="97">
        <f t="shared" si="0"/>
        <v>0</v>
      </c>
    </row>
    <row r="61" spans="1:9" ht="35.25" customHeight="1">
      <c r="A61" s="131" t="s">
        <v>241</v>
      </c>
      <c r="B61" s="192" t="s">
        <v>242</v>
      </c>
      <c r="C61" s="192"/>
      <c r="D61" s="134" t="s">
        <v>243</v>
      </c>
      <c r="E61" s="138">
        <f>E27/((22.67+22.02+22.71+22.02)/2)/49.546</f>
        <v>1.0265486799969263</v>
      </c>
      <c r="F61" s="117"/>
      <c r="H61" s="97">
        <v>16.68</v>
      </c>
      <c r="I61" s="97">
        <f t="shared" si="0"/>
        <v>0</v>
      </c>
    </row>
    <row r="62" spans="6:9" ht="15">
      <c r="F62" s="117"/>
      <c r="H62" s="97">
        <v>16.68</v>
      </c>
      <c r="I62" s="97">
        <f t="shared" si="0"/>
        <v>0</v>
      </c>
    </row>
    <row r="63" spans="6:9" ht="15">
      <c r="F63" s="117"/>
      <c r="H63" s="97">
        <v>16.68</v>
      </c>
      <c r="I63" s="97">
        <f t="shared" si="0"/>
        <v>0</v>
      </c>
    </row>
    <row r="64" spans="6:9" ht="15">
      <c r="F64" s="117"/>
      <c r="H64" s="97">
        <v>19.53</v>
      </c>
      <c r="I64" s="97">
        <f t="shared" si="0"/>
        <v>0</v>
      </c>
    </row>
    <row r="65" spans="6:9" ht="15">
      <c r="F65" s="117"/>
      <c r="H65" s="97">
        <v>19.53</v>
      </c>
      <c r="I65" s="97">
        <f t="shared" si="0"/>
        <v>0</v>
      </c>
    </row>
    <row r="66" spans="6:9" ht="15">
      <c r="F66" s="117"/>
      <c r="H66" s="97">
        <v>19.53</v>
      </c>
      <c r="I66" s="97">
        <f t="shared" si="0"/>
        <v>0</v>
      </c>
    </row>
    <row r="67" spans="6:9" ht="15">
      <c r="F67" s="117"/>
      <c r="H67" s="97">
        <v>19.53</v>
      </c>
      <c r="I67" s="97">
        <f t="shared" si="0"/>
        <v>0</v>
      </c>
    </row>
    <row r="68" spans="6:9" ht="15">
      <c r="F68" s="117"/>
      <c r="H68" s="97">
        <v>19.53</v>
      </c>
      <c r="I68" s="97">
        <f t="shared" si="0"/>
        <v>0</v>
      </c>
    </row>
    <row r="69" spans="6:9" ht="15">
      <c r="F69" s="117"/>
      <c r="H69" s="97">
        <v>19.53</v>
      </c>
      <c r="I69" s="97">
        <f t="shared" si="0"/>
        <v>0</v>
      </c>
    </row>
    <row r="70" spans="8:9" ht="15">
      <c r="H70" s="97" t="e">
        <f>I70/G70</f>
        <v>#DIV/0!</v>
      </c>
      <c r="I70" s="97">
        <f>SUM(I58:I69)</f>
        <v>0</v>
      </c>
    </row>
  </sheetData>
  <sheetProtection/>
  <mergeCells count="54">
    <mergeCell ref="B60:C60"/>
    <mergeCell ref="B61:C61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8:C58"/>
    <mergeCell ref="B59:C59"/>
    <mergeCell ref="B50:C50"/>
    <mergeCell ref="B51:C51"/>
    <mergeCell ref="B38:C38"/>
    <mergeCell ref="B39:C39"/>
    <mergeCell ref="B40:C40"/>
    <mergeCell ref="B41:C41"/>
    <mergeCell ref="B42:C42"/>
    <mergeCell ref="B43:C43"/>
    <mergeCell ref="B44:C44"/>
    <mergeCell ref="B45:C45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A16:A19"/>
    <mergeCell ref="B16:B19"/>
    <mergeCell ref="A20:A23"/>
    <mergeCell ref="B20:B23"/>
    <mergeCell ref="B24:C24"/>
    <mergeCell ref="B25:C25"/>
    <mergeCell ref="B8:C8"/>
    <mergeCell ref="B9:C9"/>
    <mergeCell ref="B10:C10"/>
    <mergeCell ref="B11:C11"/>
    <mergeCell ref="A12:A15"/>
    <mergeCell ref="B12:B15"/>
    <mergeCell ref="A1:E1"/>
    <mergeCell ref="A3:D3"/>
    <mergeCell ref="A4:D4"/>
    <mergeCell ref="B5:C5"/>
    <mergeCell ref="B6:C6"/>
    <mergeCell ref="B7:C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1"/>
  <sheetViews>
    <sheetView zoomScalePageLayoutView="0" workbookViewId="0" topLeftCell="B1">
      <selection activeCell="H14" sqref="H14"/>
    </sheetView>
  </sheetViews>
  <sheetFormatPr defaultColWidth="9.00390625" defaultRowHeight="12.75"/>
  <cols>
    <col min="1" max="1" width="0" style="81" hidden="1" customWidth="1"/>
    <col min="2" max="2" width="6.875" style="81" customWidth="1"/>
    <col min="3" max="3" width="50.75390625" style="81" customWidth="1"/>
    <col min="4" max="4" width="48.625" style="81" customWidth="1"/>
    <col min="5" max="16384" width="9.125" style="81" customWidth="1"/>
  </cols>
  <sheetData>
    <row r="2" spans="1:256" ht="54" customHeight="1">
      <c r="A2" s="66"/>
      <c r="B2" s="174" t="s">
        <v>100</v>
      </c>
      <c r="C2" s="174"/>
      <c r="D2" s="174"/>
      <c r="E2" s="67"/>
      <c r="F2" s="67"/>
      <c r="G2" s="67"/>
      <c r="H2" s="67"/>
      <c r="I2" s="67"/>
      <c r="J2" s="67"/>
      <c r="K2" s="67"/>
      <c r="L2" s="67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ht="15.75">
      <c r="A3" s="66"/>
      <c r="B3" s="48"/>
      <c r="C3" s="48"/>
      <c r="D3" s="48"/>
      <c r="E3" s="67"/>
      <c r="F3" s="67"/>
      <c r="G3" s="67"/>
      <c r="H3" s="67"/>
      <c r="I3" s="67"/>
      <c r="J3" s="67"/>
      <c r="K3" s="67"/>
      <c r="L3" s="67"/>
      <c r="M3" s="67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ht="16.5">
      <c r="A4" s="66"/>
      <c r="B4" s="194" t="s">
        <v>122</v>
      </c>
      <c r="C4" s="194"/>
      <c r="D4" s="194"/>
      <c r="E4" s="68"/>
      <c r="F4" s="68"/>
      <c r="G4" s="68"/>
      <c r="H4" s="68"/>
      <c r="I4" s="68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 thickBot="1">
      <c r="A5" s="66"/>
      <c r="B5" s="69"/>
      <c r="C5" s="69"/>
      <c r="D5" s="69"/>
      <c r="E5" s="70"/>
      <c r="F5" s="70"/>
      <c r="G5" s="70"/>
      <c r="H5" s="70"/>
      <c r="I5" s="70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5" thickBot="1">
      <c r="A6" s="66"/>
      <c r="B6" s="71" t="s">
        <v>40</v>
      </c>
      <c r="C6" s="72" t="s">
        <v>41</v>
      </c>
      <c r="D6" s="72" t="s">
        <v>121</v>
      </c>
      <c r="E6" s="70"/>
      <c r="F6" s="70"/>
      <c r="G6" s="70"/>
      <c r="H6" s="70"/>
      <c r="I6" s="70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5.75" thickBot="1">
      <c r="A7" s="66"/>
      <c r="B7" s="73">
        <v>1</v>
      </c>
      <c r="C7" s="74">
        <v>2</v>
      </c>
      <c r="D7" s="74">
        <v>3</v>
      </c>
      <c r="E7" s="70"/>
      <c r="F7" s="70"/>
      <c r="G7" s="70"/>
      <c r="H7" s="70"/>
      <c r="I7" s="70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5">
      <c r="A8" s="66"/>
      <c r="B8" s="195">
        <v>1</v>
      </c>
      <c r="C8" s="197" t="s">
        <v>117</v>
      </c>
      <c r="D8" s="75" t="s">
        <v>244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5.75" thickBot="1">
      <c r="A9" s="66"/>
      <c r="B9" s="196"/>
      <c r="C9" s="198"/>
      <c r="D9" s="77" t="s">
        <v>245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30.75" thickBot="1">
      <c r="A10" s="66"/>
      <c r="B10" s="76">
        <v>2</v>
      </c>
      <c r="C10" s="78" t="s">
        <v>118</v>
      </c>
      <c r="D10" s="77"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32.25">
      <c r="A11" s="66"/>
      <c r="B11" s="195">
        <v>3</v>
      </c>
      <c r="C11" s="197" t="s">
        <v>123</v>
      </c>
      <c r="D11" s="79" t="s">
        <v>246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32.25">
      <c r="A12" s="66"/>
      <c r="B12" s="199"/>
      <c r="C12" s="200"/>
      <c r="D12" s="79" t="s">
        <v>247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32.25">
      <c r="A13" s="80"/>
      <c r="B13" s="199"/>
      <c r="C13" s="200"/>
      <c r="D13" s="79" t="s">
        <v>248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256" ht="62.25">
      <c r="A14" s="66"/>
      <c r="B14" s="199"/>
      <c r="C14" s="200"/>
      <c r="D14" s="79" t="s">
        <v>249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47.25">
      <c r="A15" s="66"/>
      <c r="B15" s="199"/>
      <c r="C15" s="200"/>
      <c r="D15" s="142" t="s">
        <v>250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47.25">
      <c r="A16" s="66"/>
      <c r="B16" s="199"/>
      <c r="C16" s="200"/>
      <c r="D16" s="142" t="s">
        <v>251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2:4" ht="32.25">
      <c r="B17" s="199"/>
      <c r="C17" s="200"/>
      <c r="D17" s="79" t="s">
        <v>252</v>
      </c>
    </row>
    <row r="18" spans="2:4" ht="31.5">
      <c r="B18" s="199"/>
      <c r="C18" s="200"/>
      <c r="D18" s="79" t="s">
        <v>253</v>
      </c>
    </row>
    <row r="19" spans="2:4" ht="17.25">
      <c r="B19" s="199"/>
      <c r="C19" s="200"/>
      <c r="D19" s="79" t="s">
        <v>254</v>
      </c>
    </row>
    <row r="20" spans="2:4" ht="47.25">
      <c r="B20" s="199"/>
      <c r="C20" s="200"/>
      <c r="D20" s="142" t="s">
        <v>255</v>
      </c>
    </row>
    <row r="21" spans="2:4" ht="32.25">
      <c r="B21" s="199"/>
      <c r="C21" s="200"/>
      <c r="D21" s="79" t="s">
        <v>256</v>
      </c>
    </row>
    <row r="22" spans="2:4" ht="47.25">
      <c r="B22" s="199"/>
      <c r="C22" s="200"/>
      <c r="D22" s="79" t="s">
        <v>257</v>
      </c>
    </row>
    <row r="23" spans="2:4" ht="32.25">
      <c r="B23" s="199"/>
      <c r="C23" s="200"/>
      <c r="D23" s="79" t="s">
        <v>258</v>
      </c>
    </row>
    <row r="24" spans="2:4" ht="60">
      <c r="B24" s="199"/>
      <c r="C24" s="200"/>
      <c r="D24" s="79" t="s">
        <v>259</v>
      </c>
    </row>
    <row r="25" spans="2:4" ht="33" thickBot="1">
      <c r="B25" s="196"/>
      <c r="C25" s="198"/>
      <c r="D25" s="82" t="s">
        <v>260</v>
      </c>
    </row>
    <row r="26" spans="2:4" ht="30.75" thickBot="1">
      <c r="B26" s="76">
        <v>4</v>
      </c>
      <c r="C26" s="78" t="s">
        <v>119</v>
      </c>
      <c r="D26" s="83">
        <v>1</v>
      </c>
    </row>
    <row r="27" spans="2:4" ht="45.75" thickBot="1">
      <c r="B27" s="76">
        <v>5</v>
      </c>
      <c r="C27" s="78" t="s">
        <v>120</v>
      </c>
      <c r="D27" s="77">
        <v>10</v>
      </c>
    </row>
    <row r="31" spans="1:256" ht="12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  <c r="IT31" s="143"/>
      <c r="IU31" s="143"/>
      <c r="IV31" s="143"/>
    </row>
  </sheetData>
  <sheetProtection/>
  <mergeCells count="6">
    <mergeCell ref="B2:D2"/>
    <mergeCell ref="B4:D4"/>
    <mergeCell ref="B8:B9"/>
    <mergeCell ref="C8:C9"/>
    <mergeCell ref="B11:B25"/>
    <mergeCell ref="C11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7"/>
  <sheetViews>
    <sheetView zoomScalePageLayoutView="0" workbookViewId="0" topLeftCell="A1">
      <selection activeCell="DF11" sqref="DF11"/>
    </sheetView>
  </sheetViews>
  <sheetFormatPr defaultColWidth="0.875" defaultRowHeight="12.75"/>
  <cols>
    <col min="1" max="96" width="0.875" style="35" customWidth="1"/>
    <col min="97" max="97" width="0.37109375" style="35" customWidth="1"/>
    <col min="98" max="16384" width="0.875" style="35" customWidth="1"/>
  </cols>
  <sheetData>
    <row r="1" spans="1:96" s="150" customFormat="1" ht="65.25" customHeight="1">
      <c r="A1" s="174" t="s">
        <v>100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</row>
    <row r="3" spans="1:97" ht="15.7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</row>
    <row r="4" spans="2:97" s="151" customFormat="1" ht="33" customHeight="1">
      <c r="B4" s="244" t="s">
        <v>297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5"/>
    </row>
    <row r="5" spans="2:97" s="151" customFormat="1" ht="13.5" customHeight="1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5"/>
    </row>
    <row r="6" spans="1:97" s="151" customFormat="1" ht="18.75" customHeight="1">
      <c r="A6" s="245" t="s">
        <v>296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</row>
    <row r="7" spans="1:9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15.75" customHeight="1">
      <c r="A8" s="237" t="s">
        <v>268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9"/>
      <c r="BF8" s="240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2"/>
    </row>
    <row r="9" spans="1:97" ht="15.75" customHeight="1">
      <c r="A9" s="237" t="s">
        <v>269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9"/>
      <c r="BF9" s="240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2"/>
    </row>
    <row r="10" spans="1:97" ht="15.75" customHeight="1">
      <c r="A10" s="237" t="s">
        <v>270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9"/>
      <c r="BF10" s="240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2"/>
    </row>
    <row r="11" spans="1:97" ht="47.25" customHeight="1">
      <c r="A11" s="237" t="s">
        <v>271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9"/>
      <c r="BF11" s="240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2"/>
    </row>
    <row r="12" spans="1:97" ht="31.5" customHeight="1">
      <c r="A12" s="237" t="s">
        <v>272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9"/>
      <c r="BF12" s="240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2"/>
    </row>
    <row r="13" spans="1:97" ht="31.5" customHeight="1">
      <c r="A13" s="237" t="s">
        <v>273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9"/>
      <c r="BF13" s="240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2"/>
    </row>
    <row r="15" spans="1:97" s="151" customFormat="1" ht="16.5">
      <c r="A15" s="210" t="s">
        <v>274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</row>
    <row r="16" spans="1:97" s="151" customFormat="1" ht="16.5">
      <c r="A16" s="210" t="s">
        <v>275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</row>
    <row r="17" spans="45:76" ht="15.75"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</row>
    <row r="18" spans="1:97" ht="31.5" customHeight="1">
      <c r="A18" s="215" t="s">
        <v>276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7"/>
      <c r="AR18" s="224" t="s">
        <v>277</v>
      </c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6"/>
      <c r="BV18" s="224" t="s">
        <v>278</v>
      </c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6"/>
    </row>
    <row r="19" spans="1:97" ht="15.75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20"/>
      <c r="AR19" s="153"/>
      <c r="AV19" s="35" t="s">
        <v>279</v>
      </c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35" t="s">
        <v>280</v>
      </c>
      <c r="BU19" s="154"/>
      <c r="BV19" s="227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9"/>
    </row>
    <row r="20" spans="1:97" ht="15.75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3"/>
      <c r="AR20" s="234" t="s">
        <v>141</v>
      </c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6"/>
      <c r="BV20" s="230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2"/>
    </row>
    <row r="21" spans="1:97" ht="15.75">
      <c r="A21" s="202" t="s">
        <v>281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4"/>
      <c r="AR21" s="211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3"/>
      <c r="BV21" s="202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4"/>
    </row>
    <row r="23" spans="1:97" s="151" customFormat="1" ht="16.5">
      <c r="A23" s="210" t="s">
        <v>282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</row>
    <row r="24" spans="1:97" s="151" customFormat="1" ht="16.5">
      <c r="A24" s="210" t="s">
        <v>283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</row>
    <row r="26" spans="1:97" ht="80.25" customHeight="1">
      <c r="A26" s="214" t="s">
        <v>284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 t="s">
        <v>285</v>
      </c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 t="s">
        <v>286</v>
      </c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 t="s">
        <v>287</v>
      </c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</row>
    <row r="27" spans="1:97" ht="15.7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</row>
    <row r="29" spans="1:97" s="151" customFormat="1" ht="16.5">
      <c r="A29" s="210" t="s">
        <v>288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</row>
    <row r="31" spans="1:97" ht="96" customHeight="1">
      <c r="A31" s="214" t="s">
        <v>289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 t="s">
        <v>290</v>
      </c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 t="s">
        <v>291</v>
      </c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 t="s">
        <v>292</v>
      </c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</row>
    <row r="32" spans="1:97" ht="15.75">
      <c r="A32" s="205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2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4"/>
    </row>
    <row r="34" spans="1:97" s="151" customFormat="1" ht="16.5">
      <c r="A34" s="210" t="s">
        <v>293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</row>
    <row r="36" spans="1:97" ht="15.75">
      <c r="A36" s="209" t="s">
        <v>294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11" t="s">
        <v>295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3"/>
    </row>
    <row r="37" spans="1:97" ht="15.75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2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4"/>
    </row>
  </sheetData>
  <sheetProtection/>
  <mergeCells count="50">
    <mergeCell ref="A1:CR1"/>
    <mergeCell ref="A3:CS3"/>
    <mergeCell ref="B4:CR4"/>
    <mergeCell ref="A6:CS6"/>
    <mergeCell ref="A8:BE8"/>
    <mergeCell ref="BF8:CS8"/>
    <mergeCell ref="A9:BE9"/>
    <mergeCell ref="BF9:CS9"/>
    <mergeCell ref="A10:BE10"/>
    <mergeCell ref="BF10:CS10"/>
    <mergeCell ref="A11:BE11"/>
    <mergeCell ref="BF11:CS11"/>
    <mergeCell ref="A12:BE12"/>
    <mergeCell ref="BF12:CS12"/>
    <mergeCell ref="A13:BE13"/>
    <mergeCell ref="BF13:CS13"/>
    <mergeCell ref="A15:CS15"/>
    <mergeCell ref="A16:CS16"/>
    <mergeCell ref="A18:AQ20"/>
    <mergeCell ref="AR18:BU18"/>
    <mergeCell ref="BV18:CS20"/>
    <mergeCell ref="AZ19:BK19"/>
    <mergeCell ref="AR20:BU20"/>
    <mergeCell ref="A21:AQ21"/>
    <mergeCell ref="AR21:BU21"/>
    <mergeCell ref="BV21:CS21"/>
    <mergeCell ref="A23:CS23"/>
    <mergeCell ref="A24:CS24"/>
    <mergeCell ref="A26:V26"/>
    <mergeCell ref="W26:AV26"/>
    <mergeCell ref="AW26:BV26"/>
    <mergeCell ref="BW26:CS26"/>
    <mergeCell ref="A27:V27"/>
    <mergeCell ref="W27:AV27"/>
    <mergeCell ref="AW27:BV27"/>
    <mergeCell ref="BW27:CS27"/>
    <mergeCell ref="A29:CS29"/>
    <mergeCell ref="A31:V31"/>
    <mergeCell ref="W31:AV31"/>
    <mergeCell ref="AW31:BV31"/>
    <mergeCell ref="BW31:CS31"/>
    <mergeCell ref="A37:AF37"/>
    <mergeCell ref="AG37:CS37"/>
    <mergeCell ref="A32:V32"/>
    <mergeCell ref="W32:AV32"/>
    <mergeCell ref="AW32:BV32"/>
    <mergeCell ref="BW32:CS32"/>
    <mergeCell ref="A34:CS34"/>
    <mergeCell ref="A36:AF36"/>
    <mergeCell ref="AG36:CS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4">
      <selection activeCell="G27" sqref="G27"/>
    </sheetView>
  </sheetViews>
  <sheetFormatPr defaultColWidth="9.00390625" defaultRowHeight="12.75"/>
  <cols>
    <col min="1" max="1" width="58.625" style="2" customWidth="1"/>
    <col min="2" max="2" width="37.875" style="2" customWidth="1"/>
    <col min="3" max="3" width="15.875" style="2" customWidth="1"/>
    <col min="4" max="16384" width="9.125" style="2" customWidth="1"/>
  </cols>
  <sheetData>
    <row r="1" spans="1:3" ht="70.5" customHeight="1">
      <c r="A1" s="174" t="s">
        <v>100</v>
      </c>
      <c r="B1" s="174"/>
      <c r="C1" s="11"/>
    </row>
    <row r="2" ht="13.5" customHeight="1"/>
    <row r="3" spans="1:3" s="5" customFormat="1" ht="68.25" customHeight="1">
      <c r="A3" s="244" t="s">
        <v>124</v>
      </c>
      <c r="B3" s="244"/>
      <c r="C3" s="84"/>
    </row>
    <row r="4" spans="1:3" s="5" customFormat="1" ht="14.25" customHeight="1" thickBot="1">
      <c r="A4" s="85"/>
      <c r="B4" s="85"/>
      <c r="C4" s="84"/>
    </row>
    <row r="5" spans="1:2" ht="48" thickBot="1">
      <c r="A5" s="86" t="s">
        <v>125</v>
      </c>
      <c r="B5" s="87"/>
    </row>
    <row r="6" spans="1:2" ht="15.75">
      <c r="A6" s="88" t="s">
        <v>129</v>
      </c>
      <c r="B6" s="89">
        <v>0</v>
      </c>
    </row>
    <row r="7" spans="1:2" ht="15.75">
      <c r="A7" s="90" t="s">
        <v>130</v>
      </c>
      <c r="B7" s="91">
        <v>0</v>
      </c>
    </row>
    <row r="8" spans="1:2" ht="15.75">
      <c r="A8" s="90" t="s">
        <v>131</v>
      </c>
      <c r="B8" s="91">
        <v>0</v>
      </c>
    </row>
    <row r="9" spans="1:2" ht="16.5" thickBot="1">
      <c r="A9" s="92" t="s">
        <v>132</v>
      </c>
      <c r="B9" s="93">
        <v>0</v>
      </c>
    </row>
    <row r="10" spans="1:2" ht="58.5" customHeight="1" thickBot="1">
      <c r="A10" s="86" t="s">
        <v>126</v>
      </c>
      <c r="B10" s="87"/>
    </row>
    <row r="11" spans="1:2" ht="15.75">
      <c r="A11" s="88" t="s">
        <v>129</v>
      </c>
      <c r="B11" s="89">
        <v>0</v>
      </c>
    </row>
    <row r="12" spans="1:2" ht="15.75">
      <c r="A12" s="90" t="s">
        <v>130</v>
      </c>
      <c r="B12" s="91">
        <v>0</v>
      </c>
    </row>
    <row r="13" spans="1:2" ht="15.75">
      <c r="A13" s="90" t="s">
        <v>131</v>
      </c>
      <c r="B13" s="91">
        <v>0</v>
      </c>
    </row>
    <row r="14" spans="1:2" ht="16.5" thickBot="1">
      <c r="A14" s="92" t="s">
        <v>132</v>
      </c>
      <c r="B14" s="93">
        <v>0</v>
      </c>
    </row>
    <row r="15" spans="1:2" ht="84" customHeight="1" thickBot="1">
      <c r="A15" s="86" t="s">
        <v>127</v>
      </c>
      <c r="B15" s="87"/>
    </row>
    <row r="16" spans="1:2" ht="15.75">
      <c r="A16" s="88" t="s">
        <v>129</v>
      </c>
      <c r="B16" s="89">
        <v>0</v>
      </c>
    </row>
    <row r="17" spans="1:2" ht="15.75">
      <c r="A17" s="90" t="s">
        <v>130</v>
      </c>
      <c r="B17" s="91">
        <v>0</v>
      </c>
    </row>
    <row r="18" spans="1:2" ht="15.75">
      <c r="A18" s="90" t="s">
        <v>131</v>
      </c>
      <c r="B18" s="91">
        <v>0</v>
      </c>
    </row>
    <row r="19" spans="1:2" ht="16.5" thickBot="1">
      <c r="A19" s="92" t="s">
        <v>132</v>
      </c>
      <c r="B19" s="93">
        <v>0</v>
      </c>
    </row>
    <row r="20" spans="1:2" ht="28.5" customHeight="1" thickBot="1">
      <c r="A20" s="86" t="s">
        <v>128</v>
      </c>
      <c r="B20" s="87"/>
    </row>
    <row r="21" spans="1:2" ht="15.75">
      <c r="A21" s="88" t="s">
        <v>129</v>
      </c>
      <c r="B21" s="89" t="s">
        <v>261</v>
      </c>
    </row>
    <row r="22" spans="1:2" ht="15.75">
      <c r="A22" s="90" t="s">
        <v>130</v>
      </c>
      <c r="B22" s="89" t="s">
        <v>261</v>
      </c>
    </row>
    <row r="23" spans="1:2" ht="15.75">
      <c r="A23" s="90" t="s">
        <v>131</v>
      </c>
      <c r="B23" s="89" t="s">
        <v>261</v>
      </c>
    </row>
    <row r="24" spans="1:2" ht="16.5" thickBot="1">
      <c r="A24" s="92" t="s">
        <v>132</v>
      </c>
      <c r="B24" s="89" t="s">
        <v>261</v>
      </c>
    </row>
    <row r="25" spans="1:2" ht="22.5" customHeight="1">
      <c r="A25" s="94"/>
      <c r="B25" s="95"/>
    </row>
    <row r="26" spans="1:2" ht="49.5" customHeight="1">
      <c r="A26" s="246"/>
      <c r="B26" s="246"/>
    </row>
    <row r="27" ht="15.75">
      <c r="B27" s="95"/>
    </row>
  </sheetData>
  <sheetProtection/>
  <mergeCells count="3">
    <mergeCell ref="A1:B1"/>
    <mergeCell ref="A3:B3"/>
    <mergeCell ref="A26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8.75390625" style="7" customWidth="1"/>
    <col min="2" max="2" width="58.00390625" style="7" customWidth="1"/>
    <col min="3" max="16384" width="9.125" style="7" customWidth="1"/>
  </cols>
  <sheetData>
    <row r="1" spans="1:2" ht="54" customHeight="1">
      <c r="A1" s="174" t="s">
        <v>100</v>
      </c>
      <c r="B1" s="174"/>
    </row>
    <row r="3" spans="1:2" ht="57.75" customHeight="1">
      <c r="A3" s="247" t="s">
        <v>114</v>
      </c>
      <c r="B3" s="247"/>
    </row>
    <row r="4" ht="16.5">
      <c r="A4" s="6"/>
    </row>
    <row r="5" spans="1:2" ht="47.25">
      <c r="A5" s="3" t="s">
        <v>10</v>
      </c>
      <c r="B5" s="49" t="s">
        <v>73</v>
      </c>
    </row>
    <row r="6" spans="1:2" ht="64.5" customHeight="1">
      <c r="A6" s="3" t="s">
        <v>11</v>
      </c>
      <c r="B6" s="50" t="s">
        <v>73</v>
      </c>
    </row>
    <row r="7" spans="1:2" ht="190.5" customHeight="1">
      <c r="A7" s="3" t="s">
        <v>12</v>
      </c>
      <c r="B7" s="51" t="s">
        <v>74</v>
      </c>
    </row>
    <row r="8" spans="1:2" ht="33" customHeight="1">
      <c r="A8" s="248" t="s">
        <v>13</v>
      </c>
      <c r="B8" s="249"/>
    </row>
    <row r="9" spans="1:2" ht="15.75">
      <c r="A9" s="52" t="s">
        <v>0</v>
      </c>
      <c r="B9" s="8" t="s">
        <v>15</v>
      </c>
    </row>
    <row r="10" spans="1:2" ht="51">
      <c r="A10" s="52" t="s">
        <v>1</v>
      </c>
      <c r="B10" s="53" t="s">
        <v>115</v>
      </c>
    </row>
    <row r="11" spans="1:2" ht="15.75">
      <c r="A11" s="52" t="s">
        <v>2</v>
      </c>
      <c r="B11" s="54" t="s">
        <v>38</v>
      </c>
    </row>
    <row r="12" spans="1:2" ht="15.75">
      <c r="A12" s="52" t="s">
        <v>3</v>
      </c>
      <c r="B12" s="54" t="s">
        <v>72</v>
      </c>
    </row>
  </sheetData>
  <sheetProtection/>
  <mergeCells count="3">
    <mergeCell ref="A1:B1"/>
    <mergeCell ref="A3:B3"/>
    <mergeCell ref="A8:B8"/>
  </mergeCells>
  <hyperlinks>
    <hyperlink ref="B12" r:id="rId1" display="www.mmrp.ru"/>
    <hyperlink ref="B11" r:id="rId2" display="mail@mmrp.ru"/>
  </hyperlinks>
  <printOptions/>
  <pageMargins left="0.3937007874015748" right="0" top="0.5905511811023623" bottom="0.5905511811023623" header="0.5118110236220472" footer="0.5118110236220472"/>
  <pageSetup horizontalDpi="600" verticalDpi="600" orientation="portrait" paperSize="9" scale="90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8.75390625" style="7" customWidth="1"/>
    <col min="2" max="2" width="38.375" style="7" customWidth="1"/>
    <col min="3" max="16384" width="9.125" style="7" customWidth="1"/>
  </cols>
  <sheetData>
    <row r="1" spans="1:3" ht="67.5" customHeight="1">
      <c r="A1" s="174" t="s">
        <v>100</v>
      </c>
      <c r="B1" s="174"/>
      <c r="C1" s="11"/>
    </row>
    <row r="2" spans="1:2" ht="12.75">
      <c r="A2" s="24"/>
      <c r="B2" s="24"/>
    </row>
    <row r="3" spans="1:2" ht="60" customHeight="1">
      <c r="A3" s="247" t="s">
        <v>116</v>
      </c>
      <c r="B3" s="247"/>
    </row>
    <row r="4" spans="1:2" ht="16.5">
      <c r="A4" s="250"/>
      <c r="B4" s="250"/>
    </row>
    <row r="5" ht="16.5">
      <c r="A5" s="6"/>
    </row>
    <row r="6" spans="1:2" s="1" customFormat="1" ht="225.75" customHeight="1">
      <c r="A6" s="64" t="s">
        <v>4</v>
      </c>
      <c r="B6" s="65" t="s">
        <v>39</v>
      </c>
    </row>
    <row r="7" spans="1:3" s="1" customFormat="1" ht="39" customHeight="1">
      <c r="A7" s="64" t="s">
        <v>14</v>
      </c>
      <c r="B7" s="251" t="s">
        <v>77</v>
      </c>
      <c r="C7" s="4"/>
    </row>
    <row r="8" spans="1:2" s="1" customFormat="1" ht="55.5" customHeight="1">
      <c r="A8" s="64" t="s">
        <v>5</v>
      </c>
      <c r="B8" s="252"/>
    </row>
    <row r="9" ht="15.75">
      <c r="A9" s="1"/>
    </row>
  </sheetData>
  <sheetProtection/>
  <mergeCells count="4">
    <mergeCell ref="A3:B3"/>
    <mergeCell ref="A4:B4"/>
    <mergeCell ref="B7:B8"/>
    <mergeCell ref="A1:B1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Яковенко Татьяна Игоревна</cp:lastModifiedBy>
  <cp:lastPrinted>2018-09-27T12:27:52Z</cp:lastPrinted>
  <dcterms:created xsi:type="dcterms:W3CDTF">2012-01-13T07:53:14Z</dcterms:created>
  <dcterms:modified xsi:type="dcterms:W3CDTF">2019-01-25T08:01:53Z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